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666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'Sheet1'!$A$1:$J$228</definedName>
  </definedNames>
  <calcPr fullCalcOnLoad="1"/>
</workbook>
</file>

<file path=xl/sharedStrings.xml><?xml version="1.0" encoding="utf-8"?>
<sst xmlns="http://schemas.openxmlformats.org/spreadsheetml/2006/main" count="197" uniqueCount="42">
  <si>
    <t>Platinum Supply and Demand</t>
  </si>
  <si>
    <t>'000 oz</t>
  </si>
  <si>
    <t>Supply</t>
  </si>
  <si>
    <t>South Africa</t>
  </si>
  <si>
    <t>Russia</t>
  </si>
  <si>
    <t>North America</t>
  </si>
  <si>
    <t>Zimbabwe</t>
  </si>
  <si>
    <t>Others</t>
  </si>
  <si>
    <t>Total Supply</t>
  </si>
  <si>
    <t>Demand by Application</t>
  </si>
  <si>
    <t>Autocatalyst</t>
  </si>
  <si>
    <t>Chemical</t>
  </si>
  <si>
    <t>Electrical</t>
  </si>
  <si>
    <t>Glass</t>
  </si>
  <si>
    <t>Investment</t>
  </si>
  <si>
    <t>Jewellery</t>
  </si>
  <si>
    <t>Medical &amp; Biomedical</t>
  </si>
  <si>
    <t>Petroleum</t>
  </si>
  <si>
    <t>Other</t>
  </si>
  <si>
    <t>Total Gross Demand</t>
  </si>
  <si>
    <t>Recycling</t>
  </si>
  <si>
    <t>Total Recycling</t>
  </si>
  <si>
    <t>Total Net Demand</t>
  </si>
  <si>
    <t>Movements in Stocks</t>
  </si>
  <si>
    <t>*</t>
  </si>
  <si>
    <t>Before 2005 jewellery and electrical demand is net of recycling.</t>
  </si>
  <si>
    <t>**</t>
  </si>
  <si>
    <t>Before 2005 Medical &amp; Biomedical was included in "Other"</t>
  </si>
  <si>
    <t>Gross Platinum Demand by Application: Regions</t>
  </si>
  <si>
    <t>Europe</t>
  </si>
  <si>
    <t>Medical &amp; Biomedical**</t>
  </si>
  <si>
    <t>Totals</t>
  </si>
  <si>
    <t>Japan</t>
  </si>
  <si>
    <t>China</t>
  </si>
  <si>
    <t>Rest of the World</t>
  </si>
  <si>
    <t>Tonnes</t>
  </si>
  <si>
    <t>Zimbabwe *</t>
  </si>
  <si>
    <t>-</t>
  </si>
  <si>
    <t>Jewellery*</t>
  </si>
  <si>
    <t>Totals may not add due to rounding</t>
  </si>
  <si>
    <t>Before 2005 "Jewellery" and "Electrical" demand is net of recycling.</t>
  </si>
  <si>
    <t>Before 2005 "Medical &amp; Biomedical" was included in "Other"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</si>
</sst>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4"/>
      <color indexed="9"/>
      <name val="Arial"/>
      <family val="2"/>
    </font>
    <font>
      <sz val="18"/>
      <color indexed="25"/>
      <name val="Johnson Matthey Logo"/>
      <family val="0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i/>
      <sz val="9"/>
      <color indexed="21"/>
      <name val="Arial"/>
      <family val="2"/>
    </font>
    <font>
      <sz val="10"/>
      <color indexed="21"/>
      <name val="Arial"/>
      <family val="2"/>
    </font>
    <font>
      <sz val="18"/>
      <color indexed="62"/>
      <name val="Johnson Matthey Logo"/>
      <family val="0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i/>
      <sz val="9"/>
      <color indexed="5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876AA1"/>
      <name val="Arial"/>
      <family val="2"/>
    </font>
    <font>
      <b/>
      <sz val="9"/>
      <color rgb="FF876AA1"/>
      <name val="Arial"/>
      <family val="2"/>
    </font>
    <font>
      <sz val="10"/>
      <color rgb="FF876AA1"/>
      <name val="Arial"/>
      <family val="2"/>
    </font>
    <font>
      <b/>
      <i/>
      <sz val="9"/>
      <color rgb="FF876AA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4381"/>
        <bgColor indexed="64"/>
      </patternFill>
    </fill>
    <fill>
      <patternFill patternType="solid">
        <fgColor rgb="FF876AA1"/>
        <bgColor indexed="64"/>
      </patternFill>
    </fill>
    <fill>
      <patternFill patternType="solid">
        <fgColor rgb="FFF1F0F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164" fontId="7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165" fontId="7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NumberFormat="1" applyFont="1" applyFill="1" applyBorder="1" applyAlignment="1" applyProtection="1">
      <alignment horizontal="right" vertical="center"/>
      <protection/>
    </xf>
    <xf numFmtId="0" fontId="4" fillId="35" borderId="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3" fontId="2" fillId="35" borderId="0" xfId="0" applyNumberFormat="1" applyFont="1" applyFill="1" applyBorder="1" applyAlignment="1" applyProtection="1">
      <alignment vertical="center"/>
      <protection/>
    </xf>
    <xf numFmtId="0" fontId="50" fillId="35" borderId="0" xfId="0" applyNumberFormat="1" applyFont="1" applyFill="1" applyBorder="1" applyAlignment="1" applyProtection="1">
      <alignment vertical="center"/>
      <protection/>
    </xf>
    <xf numFmtId="3" fontId="50" fillId="35" borderId="0" xfId="0" applyNumberFormat="1" applyFont="1" applyFill="1" applyBorder="1" applyAlignment="1" applyProtection="1">
      <alignment vertical="center"/>
      <protection/>
    </xf>
    <xf numFmtId="0" fontId="51" fillId="35" borderId="0" xfId="0" applyNumberFormat="1" applyFont="1" applyFill="1" applyBorder="1" applyAlignment="1" applyProtection="1">
      <alignment horizontal="right" vertical="center"/>
      <protection/>
    </xf>
    <xf numFmtId="0" fontId="51" fillId="35" borderId="0" xfId="0" applyNumberFormat="1" applyFont="1" applyFill="1" applyBorder="1" applyAlignment="1" applyProtection="1">
      <alignment vertical="center"/>
      <protection/>
    </xf>
    <xf numFmtId="0" fontId="10" fillId="35" borderId="0" xfId="0" applyNumberFormat="1" applyFont="1" applyFill="1" applyBorder="1" applyAlignment="1" applyProtection="1">
      <alignment vertical="center"/>
      <protection/>
    </xf>
    <xf numFmtId="0" fontId="8" fillId="35" borderId="0" xfId="0" applyNumberFormat="1" applyFont="1" applyFill="1" applyBorder="1" applyAlignment="1" applyProtection="1">
      <alignment vertical="center"/>
      <protection/>
    </xf>
    <xf numFmtId="0" fontId="11" fillId="35" borderId="0" xfId="0" applyNumberFormat="1" applyFont="1" applyFill="1" applyBorder="1" applyAlignment="1" applyProtection="1">
      <alignment vertical="center"/>
      <protection/>
    </xf>
    <xf numFmtId="0" fontId="12" fillId="35" borderId="0" xfId="0" applyNumberFormat="1" applyFont="1" applyFill="1" applyBorder="1" applyAlignment="1" applyProtection="1">
      <alignment vertical="center"/>
      <protection/>
    </xf>
    <xf numFmtId="3" fontId="10" fillId="35" borderId="0" xfId="0" applyNumberFormat="1" applyFont="1" applyFill="1" applyBorder="1" applyAlignment="1" applyProtection="1">
      <alignment vertical="center"/>
      <protection/>
    </xf>
    <xf numFmtId="164" fontId="3" fillId="35" borderId="0" xfId="0" applyNumberFormat="1" applyFont="1" applyFill="1" applyBorder="1" applyAlignment="1" applyProtection="1">
      <alignment vertical="center"/>
      <protection/>
    </xf>
    <xf numFmtId="164" fontId="3" fillId="35" borderId="0" xfId="0" applyNumberFormat="1" applyFont="1" applyFill="1" applyBorder="1" applyAlignment="1" applyProtection="1">
      <alignment horizontal="right" vertical="center"/>
      <protection/>
    </xf>
    <xf numFmtId="164" fontId="50" fillId="35" borderId="0" xfId="0" applyNumberFormat="1" applyFont="1" applyFill="1" applyBorder="1" applyAlignment="1" applyProtection="1">
      <alignment vertical="center"/>
      <protection/>
    </xf>
    <xf numFmtId="0" fontId="52" fillId="35" borderId="0" xfId="0" applyNumberFormat="1" applyFont="1" applyFill="1" applyBorder="1" applyAlignment="1" applyProtection="1">
      <alignment vertical="center"/>
      <protection/>
    </xf>
    <xf numFmtId="0" fontId="53" fillId="35" borderId="0" xfId="0" applyNumberFormat="1" applyFont="1" applyFill="1" applyBorder="1" applyAlignment="1" applyProtection="1">
      <alignment vertical="center"/>
      <protection/>
    </xf>
    <xf numFmtId="3" fontId="52" fillId="35" borderId="0" xfId="0" applyNumberFormat="1" applyFont="1" applyFill="1" applyBorder="1" applyAlignment="1" applyProtection="1">
      <alignment vertical="center"/>
      <protection/>
    </xf>
    <xf numFmtId="3" fontId="12" fillId="35" borderId="0" xfId="0" applyNumberFormat="1" applyFont="1" applyFill="1" applyBorder="1" applyAlignment="1" applyProtection="1">
      <alignment vertical="center"/>
      <protection/>
    </xf>
    <xf numFmtId="0" fontId="53" fillId="35" borderId="0" xfId="0" applyNumberFormat="1" applyFont="1" applyFill="1" applyBorder="1" applyAlignment="1" applyProtection="1">
      <alignment horizontal="right" vertical="center"/>
      <protection/>
    </xf>
    <xf numFmtId="165" fontId="3" fillId="35" borderId="0" xfId="0" applyNumberFormat="1" applyFont="1" applyFill="1" applyBorder="1" applyAlignment="1" applyProtection="1">
      <alignment vertical="center"/>
      <protection/>
    </xf>
    <xf numFmtId="165" fontId="3" fillId="35" borderId="0" xfId="0" applyNumberFormat="1" applyFont="1" applyFill="1" applyBorder="1" applyAlignment="1" applyProtection="1">
      <alignment horizontal="right" vertical="center"/>
      <protection/>
    </xf>
    <xf numFmtId="165" fontId="50" fillId="35" borderId="0" xfId="0" applyNumberFormat="1" applyFont="1" applyFill="1" applyBorder="1" applyAlignment="1" applyProtection="1">
      <alignment vertical="center"/>
      <protection/>
    </xf>
    <xf numFmtId="0" fontId="9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36</xdr:row>
      <xdr:rowOff>161925</xdr:rowOff>
    </xdr:from>
    <xdr:to>
      <xdr:col>5</xdr:col>
      <xdr:colOff>285750</xdr:colOff>
      <xdr:row>38</xdr:row>
      <xdr:rowOff>47625</xdr:rowOff>
    </xdr:to>
    <xdr:pic>
      <xdr:nvPicPr>
        <xdr:cNvPr id="1" name="Picture 3" descr="J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99122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109</xdr:row>
      <xdr:rowOff>161925</xdr:rowOff>
    </xdr:from>
    <xdr:to>
      <xdr:col>5</xdr:col>
      <xdr:colOff>276225</xdr:colOff>
      <xdr:row>111</xdr:row>
      <xdr:rowOff>57150</xdr:rowOff>
    </xdr:to>
    <xdr:pic>
      <xdr:nvPicPr>
        <xdr:cNvPr id="2" name="Picture 3" descr="J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7811750"/>
          <a:ext cx="571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225</xdr:row>
      <xdr:rowOff>152400</xdr:rowOff>
    </xdr:from>
    <xdr:to>
      <xdr:col>5</xdr:col>
      <xdr:colOff>285750</xdr:colOff>
      <xdr:row>227</xdr:row>
      <xdr:rowOff>38100</xdr:rowOff>
    </xdr:to>
    <xdr:pic>
      <xdr:nvPicPr>
        <xdr:cNvPr id="3" name="Picture 3" descr="J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658552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150</xdr:row>
      <xdr:rowOff>142875</xdr:rowOff>
    </xdr:from>
    <xdr:to>
      <xdr:col>5</xdr:col>
      <xdr:colOff>285750</xdr:colOff>
      <xdr:row>152</xdr:row>
      <xdr:rowOff>28575</xdr:rowOff>
    </xdr:to>
    <xdr:pic>
      <xdr:nvPicPr>
        <xdr:cNvPr id="4" name="Picture 3" descr="J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443162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SheetLayoutView="100" zoomScalePageLayoutView="0" workbookViewId="0" topLeftCell="A1">
      <selection activeCell="L12" sqref="L12"/>
    </sheetView>
  </sheetViews>
  <sheetFormatPr defaultColWidth="9.140625" defaultRowHeight="12.75" customHeight="1"/>
  <cols>
    <col min="1" max="1" width="21.28125" style="0" bestFit="1" customWidth="1"/>
  </cols>
  <sheetData>
    <row r="1" spans="1:10" ht="12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2.75" customHeight="1">
      <c r="A4" s="13" t="s">
        <v>1</v>
      </c>
      <c r="B4" s="13">
        <v>2004</v>
      </c>
      <c r="C4" s="13">
        <v>2005</v>
      </c>
      <c r="D4" s="13">
        <v>2006</v>
      </c>
      <c r="E4" s="14">
        <v>2007</v>
      </c>
      <c r="F4" s="14">
        <v>2008</v>
      </c>
      <c r="G4" s="14">
        <v>2009</v>
      </c>
      <c r="H4" s="14">
        <v>2010</v>
      </c>
      <c r="I4" s="14">
        <v>2011</v>
      </c>
      <c r="J4" s="14">
        <v>2012</v>
      </c>
    </row>
    <row r="5" spans="1:10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 customHeight="1">
      <c r="A7" s="17" t="s">
        <v>3</v>
      </c>
      <c r="B7" s="18">
        <v>5010</v>
      </c>
      <c r="C7" s="18">
        <v>5115</v>
      </c>
      <c r="D7" s="18">
        <v>5295.03</v>
      </c>
      <c r="E7" s="18">
        <v>5070</v>
      </c>
      <c r="F7" s="18">
        <v>4515.000441107677</v>
      </c>
      <c r="G7" s="18">
        <v>4635</v>
      </c>
      <c r="H7" s="18">
        <v>4635</v>
      </c>
      <c r="I7" s="18">
        <v>4860</v>
      </c>
      <c r="J7" s="18">
        <v>4090</v>
      </c>
    </row>
    <row r="8" spans="1:10" ht="12.75" customHeight="1">
      <c r="A8" s="17" t="s">
        <v>4</v>
      </c>
      <c r="B8" s="18">
        <v>845</v>
      </c>
      <c r="C8" s="18">
        <v>890</v>
      </c>
      <c r="D8" s="18">
        <v>920</v>
      </c>
      <c r="E8" s="18">
        <v>915</v>
      </c>
      <c r="F8" s="18">
        <v>805</v>
      </c>
      <c r="G8" s="18">
        <v>785</v>
      </c>
      <c r="H8" s="18">
        <v>825</v>
      </c>
      <c r="I8" s="18">
        <v>835</v>
      </c>
      <c r="J8" s="18">
        <v>800</v>
      </c>
    </row>
    <row r="9" spans="1:10" ht="12.75" customHeight="1">
      <c r="A9" s="17" t="s">
        <v>5</v>
      </c>
      <c r="B9" s="18">
        <v>385</v>
      </c>
      <c r="C9" s="18">
        <v>365</v>
      </c>
      <c r="D9" s="18">
        <v>345</v>
      </c>
      <c r="E9" s="18">
        <v>325</v>
      </c>
      <c r="F9" s="18">
        <v>325</v>
      </c>
      <c r="G9" s="18">
        <v>260</v>
      </c>
      <c r="H9" s="18">
        <v>200</v>
      </c>
      <c r="I9" s="18">
        <v>350</v>
      </c>
      <c r="J9" s="18">
        <v>310</v>
      </c>
    </row>
    <row r="10" spans="1:10" ht="12.75" customHeight="1">
      <c r="A10" s="17" t="s">
        <v>6</v>
      </c>
      <c r="B10" s="19">
        <v>0</v>
      </c>
      <c r="C10" s="19">
        <v>155</v>
      </c>
      <c r="D10" s="18">
        <v>165</v>
      </c>
      <c r="E10" s="18">
        <v>170</v>
      </c>
      <c r="F10" s="18">
        <v>180</v>
      </c>
      <c r="G10" s="18">
        <v>230</v>
      </c>
      <c r="H10" s="18">
        <v>280</v>
      </c>
      <c r="I10" s="18">
        <v>340</v>
      </c>
      <c r="J10" s="18">
        <v>340</v>
      </c>
    </row>
    <row r="11" spans="1:10" ht="12.75" customHeight="1">
      <c r="A11" s="17" t="s">
        <v>7</v>
      </c>
      <c r="B11" s="18">
        <v>250</v>
      </c>
      <c r="C11" s="18">
        <v>115</v>
      </c>
      <c r="D11" s="18">
        <v>105</v>
      </c>
      <c r="E11" s="18">
        <v>120</v>
      </c>
      <c r="F11" s="18">
        <v>115</v>
      </c>
      <c r="G11" s="18">
        <v>115</v>
      </c>
      <c r="H11" s="18">
        <v>110</v>
      </c>
      <c r="I11" s="18">
        <v>100</v>
      </c>
      <c r="J11" s="18">
        <v>110</v>
      </c>
    </row>
    <row r="12" spans="1:10" ht="12.75" customHeight="1">
      <c r="A12" s="5" t="s">
        <v>8</v>
      </c>
      <c r="B12" s="6">
        <f>B11+B9+B8+B7</f>
        <v>6490</v>
      </c>
      <c r="C12" s="6">
        <f aca="true" t="shared" si="0" ref="C12:J12">C11+C10+C9+C8+C7</f>
        <v>6640</v>
      </c>
      <c r="D12" s="6">
        <f t="shared" si="0"/>
        <v>6830.03</v>
      </c>
      <c r="E12" s="6">
        <f t="shared" si="0"/>
        <v>6600</v>
      </c>
      <c r="F12" s="6">
        <f t="shared" si="0"/>
        <v>5940.000441107677</v>
      </c>
      <c r="G12" s="6">
        <f t="shared" si="0"/>
        <v>6025</v>
      </c>
      <c r="H12" s="6">
        <f t="shared" si="0"/>
        <v>6050</v>
      </c>
      <c r="I12" s="6">
        <f t="shared" si="0"/>
        <v>6485</v>
      </c>
      <c r="J12" s="6">
        <f t="shared" si="0"/>
        <v>5650</v>
      </c>
    </row>
    <row r="13" spans="1:10" ht="12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2.75" customHeight="1">
      <c r="A14" s="16" t="s">
        <v>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 customHeight="1">
      <c r="A15" s="17" t="s">
        <v>10</v>
      </c>
      <c r="B15" s="18">
        <v>3490</v>
      </c>
      <c r="C15" s="18">
        <v>3795</v>
      </c>
      <c r="D15" s="18">
        <v>3905</v>
      </c>
      <c r="E15" s="18">
        <v>4145</v>
      </c>
      <c r="F15" s="18">
        <v>3655</v>
      </c>
      <c r="G15" s="18">
        <v>2185</v>
      </c>
      <c r="H15" s="18">
        <v>3075</v>
      </c>
      <c r="I15" s="18">
        <v>3185</v>
      </c>
      <c r="J15" s="18">
        <v>3190</v>
      </c>
    </row>
    <row r="16" spans="1:10" ht="12.75" customHeight="1">
      <c r="A16" s="17" t="s">
        <v>11</v>
      </c>
      <c r="B16" s="18">
        <v>325</v>
      </c>
      <c r="C16" s="18">
        <v>325</v>
      </c>
      <c r="D16" s="18">
        <v>395.01564775029567</v>
      </c>
      <c r="E16" s="18">
        <v>420</v>
      </c>
      <c r="F16" s="18">
        <v>400</v>
      </c>
      <c r="G16" s="18">
        <v>290</v>
      </c>
      <c r="H16" s="18">
        <v>440</v>
      </c>
      <c r="I16" s="18">
        <v>470</v>
      </c>
      <c r="J16" s="18">
        <v>450</v>
      </c>
    </row>
    <row r="17" spans="1:10" ht="12.75" customHeight="1">
      <c r="A17" s="17" t="s">
        <v>12</v>
      </c>
      <c r="B17" s="18">
        <v>300</v>
      </c>
      <c r="C17" s="18">
        <v>360</v>
      </c>
      <c r="D17" s="18">
        <v>360</v>
      </c>
      <c r="E17" s="18">
        <v>255</v>
      </c>
      <c r="F17" s="18">
        <v>230</v>
      </c>
      <c r="G17" s="18">
        <v>190</v>
      </c>
      <c r="H17" s="18">
        <v>230</v>
      </c>
      <c r="I17" s="18">
        <v>230</v>
      </c>
      <c r="J17" s="18">
        <v>165</v>
      </c>
    </row>
    <row r="18" spans="1:10" ht="12.75" customHeight="1">
      <c r="A18" s="17" t="s">
        <v>13</v>
      </c>
      <c r="B18" s="18">
        <v>290</v>
      </c>
      <c r="C18" s="18">
        <v>360</v>
      </c>
      <c r="D18" s="18">
        <v>405</v>
      </c>
      <c r="E18" s="18">
        <v>470</v>
      </c>
      <c r="F18" s="18">
        <v>315</v>
      </c>
      <c r="G18" s="18">
        <v>10</v>
      </c>
      <c r="H18" s="18">
        <v>385</v>
      </c>
      <c r="I18" s="18">
        <v>515</v>
      </c>
      <c r="J18" s="18">
        <v>160</v>
      </c>
    </row>
    <row r="19" spans="1:10" ht="12.75" customHeight="1">
      <c r="A19" s="17" t="s">
        <v>14</v>
      </c>
      <c r="B19" s="18">
        <v>45</v>
      </c>
      <c r="C19" s="18">
        <v>15</v>
      </c>
      <c r="D19" s="18">
        <v>-40</v>
      </c>
      <c r="E19" s="18">
        <v>170</v>
      </c>
      <c r="F19" s="18">
        <v>555</v>
      </c>
      <c r="G19" s="18">
        <v>660</v>
      </c>
      <c r="H19" s="18">
        <v>655</v>
      </c>
      <c r="I19" s="18">
        <v>460</v>
      </c>
      <c r="J19" s="18">
        <v>455</v>
      </c>
    </row>
    <row r="20" spans="1:10" ht="12.75" customHeight="1">
      <c r="A20" s="17" t="s">
        <v>15</v>
      </c>
      <c r="B20" s="18">
        <v>2160</v>
      </c>
      <c r="C20" s="18">
        <v>2465</v>
      </c>
      <c r="D20" s="18">
        <v>2195</v>
      </c>
      <c r="E20" s="18">
        <v>2110</v>
      </c>
      <c r="F20" s="18">
        <v>2060</v>
      </c>
      <c r="G20" s="18">
        <v>2810</v>
      </c>
      <c r="H20" s="18">
        <v>2420</v>
      </c>
      <c r="I20" s="18">
        <v>2475</v>
      </c>
      <c r="J20" s="18">
        <v>2780</v>
      </c>
    </row>
    <row r="21" spans="1:10" ht="12.75" customHeight="1">
      <c r="A21" s="17" t="s">
        <v>16</v>
      </c>
      <c r="B21" s="19">
        <v>0</v>
      </c>
      <c r="C21" s="19">
        <v>250</v>
      </c>
      <c r="D21" s="18">
        <v>250</v>
      </c>
      <c r="E21" s="18">
        <v>230</v>
      </c>
      <c r="F21" s="18">
        <v>245</v>
      </c>
      <c r="G21" s="18">
        <v>250</v>
      </c>
      <c r="H21" s="18">
        <v>230</v>
      </c>
      <c r="I21" s="18">
        <v>230</v>
      </c>
      <c r="J21" s="18">
        <v>235</v>
      </c>
    </row>
    <row r="22" spans="1:10" ht="12.75" customHeight="1">
      <c r="A22" s="17" t="s">
        <v>17</v>
      </c>
      <c r="B22" s="18">
        <v>150</v>
      </c>
      <c r="C22" s="18">
        <v>170</v>
      </c>
      <c r="D22" s="18">
        <v>180</v>
      </c>
      <c r="E22" s="18">
        <v>205</v>
      </c>
      <c r="F22" s="18">
        <v>240</v>
      </c>
      <c r="G22" s="18">
        <v>210</v>
      </c>
      <c r="H22" s="18">
        <v>170</v>
      </c>
      <c r="I22" s="18">
        <v>210</v>
      </c>
      <c r="J22" s="18">
        <v>205</v>
      </c>
    </row>
    <row r="23" spans="1:10" ht="12.75" customHeight="1">
      <c r="A23" s="17" t="s">
        <v>18</v>
      </c>
      <c r="B23" s="18">
        <v>470</v>
      </c>
      <c r="C23" s="18">
        <v>225</v>
      </c>
      <c r="D23" s="18">
        <v>240</v>
      </c>
      <c r="E23" s="18">
        <v>265</v>
      </c>
      <c r="F23" s="18">
        <v>290</v>
      </c>
      <c r="G23" s="18">
        <v>190</v>
      </c>
      <c r="H23" s="18">
        <v>300</v>
      </c>
      <c r="I23" s="18">
        <v>320</v>
      </c>
      <c r="J23" s="18">
        <v>390</v>
      </c>
    </row>
    <row r="24" spans="1:10" ht="12.75" customHeight="1">
      <c r="A24" s="5" t="s">
        <v>19</v>
      </c>
      <c r="B24" s="6">
        <f>B23+B22+B20+B19+B18+B17+B16+B15</f>
        <v>7230</v>
      </c>
      <c r="C24" s="6">
        <f aca="true" t="shared" si="1" ref="C24:J24">C23+C22+C21+C20+C19+C18+C17+C16+C15</f>
        <v>7965</v>
      </c>
      <c r="D24" s="6">
        <f t="shared" si="1"/>
        <v>7890.015647750295</v>
      </c>
      <c r="E24" s="6">
        <f t="shared" si="1"/>
        <v>8270</v>
      </c>
      <c r="F24" s="6">
        <f t="shared" si="1"/>
        <v>7990</v>
      </c>
      <c r="G24" s="6">
        <f t="shared" si="1"/>
        <v>6795</v>
      </c>
      <c r="H24" s="6">
        <f t="shared" si="1"/>
        <v>7905</v>
      </c>
      <c r="I24" s="6">
        <f t="shared" si="1"/>
        <v>8095</v>
      </c>
      <c r="J24" s="6">
        <f t="shared" si="1"/>
        <v>8030</v>
      </c>
    </row>
    <row r="25" spans="1:10" ht="12.75" customHeight="1">
      <c r="A25" s="17"/>
      <c r="B25" s="20"/>
      <c r="C25" s="20"/>
      <c r="D25" s="20"/>
      <c r="E25" s="20"/>
      <c r="F25" s="18"/>
      <c r="G25" s="20"/>
      <c r="H25" s="18"/>
      <c r="I25" s="18"/>
      <c r="J25" s="18"/>
    </row>
    <row r="26" spans="1:10" ht="12.75" customHeight="1">
      <c r="A26" s="16" t="s">
        <v>20</v>
      </c>
      <c r="B26" s="20"/>
      <c r="C26" s="20"/>
      <c r="D26" s="20"/>
      <c r="E26" s="20"/>
      <c r="F26" s="18"/>
      <c r="G26" s="20"/>
      <c r="H26" s="18"/>
      <c r="I26" s="18"/>
      <c r="J26" s="18"/>
    </row>
    <row r="27" spans="1:10" ht="12.75" customHeight="1">
      <c r="A27" s="17" t="s">
        <v>10</v>
      </c>
      <c r="B27" s="18">
        <v>-690</v>
      </c>
      <c r="C27" s="18">
        <v>-770</v>
      </c>
      <c r="D27" s="18">
        <v>-860</v>
      </c>
      <c r="E27" s="18">
        <v>-935</v>
      </c>
      <c r="F27" s="18">
        <v>-1130</v>
      </c>
      <c r="G27" s="18">
        <v>-830</v>
      </c>
      <c r="H27" s="18">
        <v>-1085</v>
      </c>
      <c r="I27" s="18">
        <v>-1240</v>
      </c>
      <c r="J27" s="18">
        <v>-1130</v>
      </c>
    </row>
    <row r="28" spans="1:10" ht="12.75" customHeight="1">
      <c r="A28" s="17" t="s">
        <v>12</v>
      </c>
      <c r="B28" s="19">
        <v>0</v>
      </c>
      <c r="C28" s="19">
        <v>0</v>
      </c>
      <c r="D28" s="18">
        <v>0</v>
      </c>
      <c r="E28" s="18">
        <v>0</v>
      </c>
      <c r="F28" s="18">
        <v>-5</v>
      </c>
      <c r="G28" s="18">
        <v>-10</v>
      </c>
      <c r="H28" s="18">
        <v>-10</v>
      </c>
      <c r="I28" s="18">
        <v>-10</v>
      </c>
      <c r="J28" s="18">
        <v>-20</v>
      </c>
    </row>
    <row r="29" spans="1:10" ht="12.75" customHeight="1">
      <c r="A29" s="17" t="s">
        <v>15</v>
      </c>
      <c r="B29" s="19">
        <v>0</v>
      </c>
      <c r="C29" s="19">
        <v>-500</v>
      </c>
      <c r="D29" s="18">
        <v>-555</v>
      </c>
      <c r="E29" s="18">
        <v>-655</v>
      </c>
      <c r="F29" s="18">
        <v>-695</v>
      </c>
      <c r="G29" s="18">
        <v>-565</v>
      </c>
      <c r="H29" s="18">
        <v>-735</v>
      </c>
      <c r="I29" s="18">
        <v>-810</v>
      </c>
      <c r="J29" s="18">
        <v>-890</v>
      </c>
    </row>
    <row r="30" spans="1:10" ht="12.75" customHeight="1">
      <c r="A30" s="5" t="s">
        <v>21</v>
      </c>
      <c r="B30" s="6">
        <f>+B27</f>
        <v>-690</v>
      </c>
      <c r="C30" s="6">
        <f aca="true" t="shared" si="2" ref="C30:J30">C29+C28+C27</f>
        <v>-1270</v>
      </c>
      <c r="D30" s="6">
        <f t="shared" si="2"/>
        <v>-1415</v>
      </c>
      <c r="E30" s="6">
        <f t="shared" si="2"/>
        <v>-1590</v>
      </c>
      <c r="F30" s="6">
        <f t="shared" si="2"/>
        <v>-1830</v>
      </c>
      <c r="G30" s="6">
        <f t="shared" si="2"/>
        <v>-1405</v>
      </c>
      <c r="H30" s="6">
        <f t="shared" si="2"/>
        <v>-1830</v>
      </c>
      <c r="I30" s="6">
        <f t="shared" si="2"/>
        <v>-2060</v>
      </c>
      <c r="J30" s="6">
        <f t="shared" si="2"/>
        <v>-2040</v>
      </c>
    </row>
    <row r="31" spans="1:10" ht="12.75" customHeight="1">
      <c r="A31" s="21" t="s">
        <v>22</v>
      </c>
      <c r="B31" s="22">
        <f aca="true" t="shared" si="3" ref="B31:J31">B30+B24</f>
        <v>6540</v>
      </c>
      <c r="C31" s="22">
        <f t="shared" si="3"/>
        <v>6695</v>
      </c>
      <c r="D31" s="22">
        <f t="shared" si="3"/>
        <v>6475.015647750295</v>
      </c>
      <c r="E31" s="22">
        <f t="shared" si="3"/>
        <v>6680</v>
      </c>
      <c r="F31" s="22">
        <f t="shared" si="3"/>
        <v>6160</v>
      </c>
      <c r="G31" s="22">
        <f t="shared" si="3"/>
        <v>5390</v>
      </c>
      <c r="H31" s="22">
        <f t="shared" si="3"/>
        <v>6075</v>
      </c>
      <c r="I31" s="22">
        <f t="shared" si="3"/>
        <v>6035</v>
      </c>
      <c r="J31" s="22">
        <f t="shared" si="3"/>
        <v>5990</v>
      </c>
    </row>
    <row r="32" spans="1:10" ht="12.75" customHeight="1">
      <c r="A32" s="5" t="s">
        <v>23</v>
      </c>
      <c r="B32" s="6">
        <f aca="true" t="shared" si="4" ref="B32:J32">B12-B31</f>
        <v>-50</v>
      </c>
      <c r="C32" s="6">
        <f t="shared" si="4"/>
        <v>-55</v>
      </c>
      <c r="D32" s="6">
        <f t="shared" si="4"/>
        <v>355.01435224970464</v>
      </c>
      <c r="E32" s="6">
        <f t="shared" si="4"/>
        <v>-80</v>
      </c>
      <c r="F32" s="6">
        <f t="shared" si="4"/>
        <v>-219.99955889232297</v>
      </c>
      <c r="G32" s="6">
        <f t="shared" si="4"/>
        <v>635</v>
      </c>
      <c r="H32" s="6">
        <f t="shared" si="4"/>
        <v>-25</v>
      </c>
      <c r="I32" s="6">
        <f t="shared" si="4"/>
        <v>450</v>
      </c>
      <c r="J32" s="6">
        <f t="shared" si="4"/>
        <v>-340</v>
      </c>
    </row>
    <row r="33" spans="1:10" ht="12.7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2.75" customHeight="1">
      <c r="A34" s="23" t="s">
        <v>24</v>
      </c>
      <c r="B34" s="24" t="s">
        <v>25</v>
      </c>
      <c r="C34" s="21"/>
      <c r="D34" s="21"/>
      <c r="E34" s="21"/>
      <c r="F34" s="21"/>
      <c r="G34" s="21"/>
      <c r="H34" s="25"/>
      <c r="I34" s="26"/>
      <c r="J34" s="17"/>
    </row>
    <row r="35" spans="1:10" ht="12.75" customHeight="1">
      <c r="A35" s="23" t="s">
        <v>26</v>
      </c>
      <c r="B35" s="24" t="s">
        <v>27</v>
      </c>
      <c r="C35" s="21"/>
      <c r="D35" s="21"/>
      <c r="E35" s="21"/>
      <c r="F35" s="21"/>
      <c r="G35" s="21"/>
      <c r="H35" s="25"/>
      <c r="I35" s="26"/>
      <c r="J35" s="17"/>
    </row>
    <row r="36" spans="1:10" ht="12.75" customHeight="1">
      <c r="A36" s="27"/>
      <c r="B36" s="28"/>
      <c r="C36" s="28"/>
      <c r="D36" s="28"/>
      <c r="E36" s="28"/>
      <c r="F36" s="28"/>
      <c r="G36" s="28"/>
      <c r="H36" s="28"/>
      <c r="I36" s="15"/>
      <c r="J36" s="15"/>
    </row>
    <row r="37" spans="1:10" ht="12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2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2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2.75" customHeight="1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2.75" customHeight="1">
      <c r="A41" s="44" t="s">
        <v>28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2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2.75" customHeight="1">
      <c r="A44" s="13" t="s">
        <v>1</v>
      </c>
      <c r="B44" s="13">
        <v>2004</v>
      </c>
      <c r="C44" s="13">
        <v>2005</v>
      </c>
      <c r="D44" s="13">
        <v>2006</v>
      </c>
      <c r="E44" s="14">
        <v>2007</v>
      </c>
      <c r="F44" s="14">
        <v>2008</v>
      </c>
      <c r="G44" s="14">
        <v>2009</v>
      </c>
      <c r="H44" s="14">
        <v>2010</v>
      </c>
      <c r="I44" s="14">
        <v>2011</v>
      </c>
      <c r="J44" s="14">
        <v>2012</v>
      </c>
    </row>
    <row r="45" spans="1:10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 customHeight="1">
      <c r="A46" s="16" t="s">
        <v>29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 customHeight="1">
      <c r="A47" s="17" t="s">
        <v>10</v>
      </c>
      <c r="B47" s="18">
        <v>1680</v>
      </c>
      <c r="C47" s="18">
        <v>1960</v>
      </c>
      <c r="D47" s="18">
        <v>2060</v>
      </c>
      <c r="E47" s="18">
        <v>2055</v>
      </c>
      <c r="F47" s="18">
        <v>1970</v>
      </c>
      <c r="G47" s="18">
        <v>970</v>
      </c>
      <c r="H47" s="18">
        <v>1495</v>
      </c>
      <c r="I47" s="18">
        <v>1505</v>
      </c>
      <c r="J47" s="18">
        <v>1345</v>
      </c>
    </row>
    <row r="48" spans="1:10" ht="12.75" customHeight="1">
      <c r="A48" s="17" t="s">
        <v>11</v>
      </c>
      <c r="B48" s="18">
        <v>115</v>
      </c>
      <c r="C48" s="18">
        <v>100</v>
      </c>
      <c r="D48" s="18">
        <v>99.96703676492703</v>
      </c>
      <c r="E48" s="18">
        <v>110</v>
      </c>
      <c r="F48" s="18">
        <v>105</v>
      </c>
      <c r="G48" s="18">
        <v>70</v>
      </c>
      <c r="H48" s="18">
        <v>110</v>
      </c>
      <c r="I48" s="18">
        <v>120</v>
      </c>
      <c r="J48" s="18">
        <v>110</v>
      </c>
    </row>
    <row r="49" spans="1:10" ht="12.75" customHeight="1">
      <c r="A49" s="17" t="s">
        <v>12</v>
      </c>
      <c r="B49" s="18">
        <v>40</v>
      </c>
      <c r="C49" s="18">
        <v>40</v>
      </c>
      <c r="D49" s="18">
        <v>25</v>
      </c>
      <c r="E49" s="18">
        <v>15</v>
      </c>
      <c r="F49" s="18">
        <v>20</v>
      </c>
      <c r="G49" s="18">
        <v>20</v>
      </c>
      <c r="H49" s="18">
        <v>15</v>
      </c>
      <c r="I49" s="18">
        <v>20</v>
      </c>
      <c r="J49" s="18">
        <v>15</v>
      </c>
    </row>
    <row r="50" spans="1:10" ht="12.75" customHeight="1">
      <c r="A50" s="17" t="s">
        <v>13</v>
      </c>
      <c r="B50" s="18">
        <v>5</v>
      </c>
      <c r="C50" s="18">
        <v>10</v>
      </c>
      <c r="D50" s="18">
        <v>10</v>
      </c>
      <c r="E50" s="18">
        <v>15</v>
      </c>
      <c r="F50" s="18">
        <v>-25</v>
      </c>
      <c r="G50" s="18">
        <v>5</v>
      </c>
      <c r="H50" s="18">
        <v>10</v>
      </c>
      <c r="I50" s="18">
        <v>30</v>
      </c>
      <c r="J50" s="18">
        <v>5</v>
      </c>
    </row>
    <row r="51" spans="1:10" ht="12.75" customHeight="1">
      <c r="A51" s="17" t="s">
        <v>14</v>
      </c>
      <c r="B51" s="18">
        <v>0</v>
      </c>
      <c r="C51" s="18">
        <v>0</v>
      </c>
      <c r="D51" s="18">
        <v>0</v>
      </c>
      <c r="E51" s="18">
        <v>195</v>
      </c>
      <c r="F51" s="18">
        <v>105</v>
      </c>
      <c r="G51" s="18">
        <v>385</v>
      </c>
      <c r="H51" s="18">
        <v>140</v>
      </c>
      <c r="I51" s="18">
        <v>155</v>
      </c>
      <c r="J51" s="18">
        <v>135</v>
      </c>
    </row>
    <row r="52" spans="1:10" ht="12.75" customHeight="1">
      <c r="A52" s="17" t="s">
        <v>15</v>
      </c>
      <c r="B52" s="18">
        <v>195</v>
      </c>
      <c r="C52" s="18">
        <v>195</v>
      </c>
      <c r="D52" s="18">
        <v>200</v>
      </c>
      <c r="E52" s="18">
        <v>200</v>
      </c>
      <c r="F52" s="18">
        <v>205</v>
      </c>
      <c r="G52" s="18">
        <v>185</v>
      </c>
      <c r="H52" s="18">
        <v>175</v>
      </c>
      <c r="I52" s="18">
        <v>175</v>
      </c>
      <c r="J52" s="18">
        <v>180</v>
      </c>
    </row>
    <row r="53" spans="1:10" ht="12.75" customHeight="1">
      <c r="A53" s="17" t="s">
        <v>30</v>
      </c>
      <c r="B53" s="18">
        <v>0</v>
      </c>
      <c r="C53" s="18">
        <v>110</v>
      </c>
      <c r="D53" s="18">
        <v>110</v>
      </c>
      <c r="E53" s="18">
        <v>110</v>
      </c>
      <c r="F53" s="18">
        <v>115</v>
      </c>
      <c r="G53" s="18">
        <v>115</v>
      </c>
      <c r="H53" s="18">
        <v>90</v>
      </c>
      <c r="I53" s="18">
        <v>90</v>
      </c>
      <c r="J53" s="18">
        <v>90</v>
      </c>
    </row>
    <row r="54" spans="1:10" ht="12.75" customHeight="1">
      <c r="A54" s="17" t="s">
        <v>17</v>
      </c>
      <c r="B54" s="18">
        <v>15</v>
      </c>
      <c r="C54" s="18">
        <v>15</v>
      </c>
      <c r="D54" s="18">
        <v>20</v>
      </c>
      <c r="E54" s="18">
        <v>25</v>
      </c>
      <c r="F54" s="18">
        <v>30</v>
      </c>
      <c r="G54" s="18">
        <v>25</v>
      </c>
      <c r="H54" s="18">
        <v>20</v>
      </c>
      <c r="I54" s="18">
        <v>35</v>
      </c>
      <c r="J54" s="18">
        <v>20</v>
      </c>
    </row>
    <row r="55" spans="1:10" ht="12.75" customHeight="1">
      <c r="A55" s="17" t="s">
        <v>18</v>
      </c>
      <c r="B55" s="18">
        <v>190</v>
      </c>
      <c r="C55" s="18">
        <v>65</v>
      </c>
      <c r="D55" s="18">
        <v>65</v>
      </c>
      <c r="E55" s="18">
        <v>75</v>
      </c>
      <c r="F55" s="18">
        <v>85</v>
      </c>
      <c r="G55" s="18">
        <v>55</v>
      </c>
      <c r="H55" s="18">
        <v>100</v>
      </c>
      <c r="I55" s="18">
        <v>95</v>
      </c>
      <c r="J55" s="18">
        <v>115</v>
      </c>
    </row>
    <row r="56" spans="1:10" ht="12.75" customHeight="1">
      <c r="A56" s="5" t="s">
        <v>31</v>
      </c>
      <c r="B56" s="6">
        <f aca="true" t="shared" si="5" ref="B56:J56">SUM(B47:B55)</f>
        <v>2240</v>
      </c>
      <c r="C56" s="6">
        <f t="shared" si="5"/>
        <v>2495</v>
      </c>
      <c r="D56" s="6">
        <f t="shared" si="5"/>
        <v>2589.967036764927</v>
      </c>
      <c r="E56" s="6">
        <f t="shared" si="5"/>
        <v>2800</v>
      </c>
      <c r="F56" s="6">
        <f t="shared" si="5"/>
        <v>2610</v>
      </c>
      <c r="G56" s="6">
        <f t="shared" si="5"/>
        <v>1830</v>
      </c>
      <c r="H56" s="6">
        <f t="shared" si="5"/>
        <v>2155</v>
      </c>
      <c r="I56" s="6">
        <f t="shared" si="5"/>
        <v>2225</v>
      </c>
      <c r="J56" s="6">
        <f t="shared" si="5"/>
        <v>2015</v>
      </c>
    </row>
    <row r="57" spans="1:10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2.75" customHeight="1">
      <c r="A58" s="16" t="s">
        <v>32</v>
      </c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 customHeight="1">
      <c r="A59" s="17" t="s">
        <v>10</v>
      </c>
      <c r="B59" s="18">
        <v>615</v>
      </c>
      <c r="C59" s="18">
        <v>600</v>
      </c>
      <c r="D59" s="18">
        <v>605</v>
      </c>
      <c r="E59" s="18">
        <v>610</v>
      </c>
      <c r="F59" s="18">
        <v>610</v>
      </c>
      <c r="G59" s="18">
        <v>395</v>
      </c>
      <c r="H59" s="18">
        <v>550</v>
      </c>
      <c r="I59" s="18">
        <v>500</v>
      </c>
      <c r="J59" s="18">
        <v>600</v>
      </c>
    </row>
    <row r="60" spans="1:10" ht="12.75" customHeight="1">
      <c r="A60" s="17" t="s">
        <v>11</v>
      </c>
      <c r="B60" s="18">
        <v>40</v>
      </c>
      <c r="C60" s="18">
        <v>50</v>
      </c>
      <c r="D60" s="18">
        <v>50.01871200000001</v>
      </c>
      <c r="E60" s="18">
        <v>55</v>
      </c>
      <c r="F60" s="18">
        <v>55</v>
      </c>
      <c r="G60" s="18">
        <v>45</v>
      </c>
      <c r="H60" s="18">
        <v>50</v>
      </c>
      <c r="I60" s="18">
        <v>35</v>
      </c>
      <c r="J60" s="18">
        <v>35</v>
      </c>
    </row>
    <row r="61" spans="1:10" ht="12.75" customHeight="1">
      <c r="A61" s="17" t="s">
        <v>12</v>
      </c>
      <c r="B61" s="18">
        <v>50</v>
      </c>
      <c r="C61" s="18">
        <v>65</v>
      </c>
      <c r="D61" s="18">
        <v>55</v>
      </c>
      <c r="E61" s="18">
        <v>35</v>
      </c>
      <c r="F61" s="18">
        <v>35</v>
      </c>
      <c r="G61" s="18">
        <v>30</v>
      </c>
      <c r="H61" s="18">
        <v>30</v>
      </c>
      <c r="I61" s="18">
        <v>25</v>
      </c>
      <c r="J61" s="18">
        <v>20</v>
      </c>
    </row>
    <row r="62" spans="1:10" ht="12.75" customHeight="1">
      <c r="A62" s="17" t="s">
        <v>13</v>
      </c>
      <c r="B62" s="18">
        <v>90</v>
      </c>
      <c r="C62" s="18">
        <v>95</v>
      </c>
      <c r="D62" s="18">
        <v>100</v>
      </c>
      <c r="E62" s="18">
        <v>85</v>
      </c>
      <c r="F62" s="18">
        <v>65</v>
      </c>
      <c r="G62" s="18">
        <v>40</v>
      </c>
      <c r="H62" s="18">
        <v>90</v>
      </c>
      <c r="I62" s="18">
        <v>130</v>
      </c>
      <c r="J62" s="18">
        <v>10</v>
      </c>
    </row>
    <row r="63" spans="1:10" ht="12.75" customHeight="1">
      <c r="A63" s="17" t="s">
        <v>14</v>
      </c>
      <c r="B63" s="18">
        <v>15</v>
      </c>
      <c r="C63" s="18">
        <v>-15</v>
      </c>
      <c r="D63" s="18">
        <v>-65</v>
      </c>
      <c r="E63" s="18">
        <v>-60</v>
      </c>
      <c r="F63" s="18">
        <v>385</v>
      </c>
      <c r="G63" s="18">
        <v>160</v>
      </c>
      <c r="H63" s="18">
        <v>45</v>
      </c>
      <c r="I63" s="18">
        <v>250</v>
      </c>
      <c r="J63" s="18">
        <v>100</v>
      </c>
    </row>
    <row r="64" spans="1:10" ht="12.75" customHeight="1">
      <c r="A64" s="17" t="s">
        <v>15</v>
      </c>
      <c r="B64" s="18">
        <v>560</v>
      </c>
      <c r="C64" s="18">
        <v>670</v>
      </c>
      <c r="D64" s="18">
        <v>585</v>
      </c>
      <c r="E64" s="18">
        <v>540</v>
      </c>
      <c r="F64" s="18">
        <v>530</v>
      </c>
      <c r="G64" s="18">
        <v>335</v>
      </c>
      <c r="H64" s="18">
        <v>325</v>
      </c>
      <c r="I64" s="18">
        <v>310</v>
      </c>
      <c r="J64" s="18">
        <v>310</v>
      </c>
    </row>
    <row r="65" spans="1:10" ht="12.75" customHeight="1">
      <c r="A65" s="17" t="s">
        <v>30</v>
      </c>
      <c r="B65" s="18">
        <v>0</v>
      </c>
      <c r="C65" s="18">
        <v>20</v>
      </c>
      <c r="D65" s="18">
        <v>20</v>
      </c>
      <c r="E65" s="18">
        <v>15</v>
      </c>
      <c r="F65" s="18">
        <v>20</v>
      </c>
      <c r="G65" s="18">
        <v>20</v>
      </c>
      <c r="H65" s="18">
        <v>20</v>
      </c>
      <c r="I65" s="18">
        <v>20</v>
      </c>
      <c r="J65" s="18">
        <v>20</v>
      </c>
    </row>
    <row r="66" spans="1:10" ht="12.75" customHeight="1">
      <c r="A66" s="17" t="s">
        <v>17</v>
      </c>
      <c r="B66" s="18">
        <v>5</v>
      </c>
      <c r="C66" s="18">
        <v>5</v>
      </c>
      <c r="D66" s="18">
        <v>5</v>
      </c>
      <c r="E66" s="18">
        <v>5</v>
      </c>
      <c r="F66" s="18">
        <v>10</v>
      </c>
      <c r="G66" s="18">
        <v>10</v>
      </c>
      <c r="H66" s="18">
        <v>5</v>
      </c>
      <c r="I66" s="18">
        <v>5</v>
      </c>
      <c r="J66" s="18">
        <v>5</v>
      </c>
    </row>
    <row r="67" spans="1:10" ht="12.75" customHeight="1">
      <c r="A67" s="17" t="s">
        <v>18</v>
      </c>
      <c r="B67" s="18">
        <v>40</v>
      </c>
      <c r="C67" s="18">
        <v>25</v>
      </c>
      <c r="D67" s="18">
        <v>20</v>
      </c>
      <c r="E67" s="18">
        <v>30</v>
      </c>
      <c r="F67" s="18">
        <v>25</v>
      </c>
      <c r="G67" s="18">
        <v>15</v>
      </c>
      <c r="H67" s="18">
        <v>40</v>
      </c>
      <c r="I67" s="18">
        <v>40</v>
      </c>
      <c r="J67" s="18">
        <v>60</v>
      </c>
    </row>
    <row r="68" spans="1:10" ht="12.75" customHeight="1">
      <c r="A68" s="5" t="s">
        <v>31</v>
      </c>
      <c r="B68" s="6">
        <f aca="true" t="shared" si="6" ref="B68:I68">SUM(B59:B67)</f>
        <v>1415</v>
      </c>
      <c r="C68" s="6">
        <f t="shared" si="6"/>
        <v>1515</v>
      </c>
      <c r="D68" s="6">
        <f t="shared" si="6"/>
        <v>1375.018712</v>
      </c>
      <c r="E68" s="6">
        <f t="shared" si="6"/>
        <v>1315</v>
      </c>
      <c r="F68" s="6">
        <f t="shared" si="6"/>
        <v>1735</v>
      </c>
      <c r="G68" s="6">
        <f t="shared" si="6"/>
        <v>1050</v>
      </c>
      <c r="H68" s="6">
        <f t="shared" si="6"/>
        <v>1155</v>
      </c>
      <c r="I68" s="6">
        <f t="shared" si="6"/>
        <v>1315</v>
      </c>
      <c r="J68" s="6">
        <f>SUM(J59:J67)</f>
        <v>1160</v>
      </c>
    </row>
    <row r="69" spans="1:10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2.75" customHeight="1">
      <c r="A70" s="16" t="s">
        <v>5</v>
      </c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2.75" customHeight="1">
      <c r="A71" s="17" t="s">
        <v>10</v>
      </c>
      <c r="B71" s="18">
        <v>800</v>
      </c>
      <c r="C71" s="18">
        <v>820</v>
      </c>
      <c r="D71" s="18">
        <v>705</v>
      </c>
      <c r="E71" s="18">
        <v>850</v>
      </c>
      <c r="F71" s="18">
        <v>505</v>
      </c>
      <c r="G71" s="18">
        <v>370</v>
      </c>
      <c r="H71" s="18">
        <v>405</v>
      </c>
      <c r="I71" s="18">
        <v>370</v>
      </c>
      <c r="J71" s="18">
        <v>400</v>
      </c>
    </row>
    <row r="72" spans="1:10" ht="12.75" customHeight="1">
      <c r="A72" s="17" t="s">
        <v>11</v>
      </c>
      <c r="B72" s="18">
        <v>90</v>
      </c>
      <c r="C72" s="18">
        <v>100</v>
      </c>
      <c r="D72" s="18">
        <v>100.03418232247449</v>
      </c>
      <c r="E72" s="18">
        <v>95</v>
      </c>
      <c r="F72" s="18">
        <v>95</v>
      </c>
      <c r="G72" s="18">
        <v>65</v>
      </c>
      <c r="H72" s="18">
        <v>100</v>
      </c>
      <c r="I72" s="18">
        <v>95</v>
      </c>
      <c r="J72" s="18">
        <v>105</v>
      </c>
    </row>
    <row r="73" spans="1:10" ht="12.75" customHeight="1">
      <c r="A73" s="17" t="s">
        <v>12</v>
      </c>
      <c r="B73" s="18">
        <v>90</v>
      </c>
      <c r="C73" s="18">
        <v>95</v>
      </c>
      <c r="D73" s="18">
        <v>75</v>
      </c>
      <c r="E73" s="18">
        <v>55</v>
      </c>
      <c r="F73" s="18">
        <v>30</v>
      </c>
      <c r="G73" s="18">
        <v>25</v>
      </c>
      <c r="H73" s="18">
        <v>25</v>
      </c>
      <c r="I73" s="18">
        <v>25</v>
      </c>
      <c r="J73" s="18">
        <v>20</v>
      </c>
    </row>
    <row r="74" spans="1:10" ht="12.75" customHeight="1">
      <c r="A74" s="17" t="s">
        <v>13</v>
      </c>
      <c r="B74" s="18">
        <v>-10</v>
      </c>
      <c r="C74" s="18">
        <v>5</v>
      </c>
      <c r="D74" s="18">
        <v>10</v>
      </c>
      <c r="E74" s="18">
        <v>25</v>
      </c>
      <c r="F74" s="18">
        <v>-5</v>
      </c>
      <c r="G74" s="18">
        <v>-35</v>
      </c>
      <c r="H74" s="18">
        <v>10</v>
      </c>
      <c r="I74" s="18">
        <v>-5</v>
      </c>
      <c r="J74" s="18">
        <v>10</v>
      </c>
    </row>
    <row r="75" spans="1:10" ht="12.75" customHeight="1">
      <c r="A75" s="17" t="s">
        <v>14</v>
      </c>
      <c r="B75" s="18">
        <v>25</v>
      </c>
      <c r="C75" s="18">
        <v>25</v>
      </c>
      <c r="D75" s="18">
        <v>20</v>
      </c>
      <c r="E75" s="18">
        <v>30</v>
      </c>
      <c r="F75" s="18">
        <v>60</v>
      </c>
      <c r="G75" s="18">
        <v>105</v>
      </c>
      <c r="H75" s="18">
        <v>465</v>
      </c>
      <c r="I75" s="18">
        <v>10</v>
      </c>
      <c r="J75" s="18">
        <v>190</v>
      </c>
    </row>
    <row r="76" spans="1:10" ht="12.75" customHeight="1">
      <c r="A76" s="17" t="s">
        <v>15</v>
      </c>
      <c r="B76" s="18">
        <v>290</v>
      </c>
      <c r="C76" s="18">
        <v>285</v>
      </c>
      <c r="D76" s="18">
        <v>270</v>
      </c>
      <c r="E76" s="18">
        <v>225</v>
      </c>
      <c r="F76" s="18">
        <v>200</v>
      </c>
      <c r="G76" s="18">
        <v>135</v>
      </c>
      <c r="H76" s="18">
        <v>175</v>
      </c>
      <c r="I76" s="18">
        <v>185</v>
      </c>
      <c r="J76" s="18">
        <v>185</v>
      </c>
    </row>
    <row r="77" spans="1:10" ht="12.75" customHeight="1">
      <c r="A77" s="17" t="s">
        <v>30</v>
      </c>
      <c r="B77" s="18">
        <v>0</v>
      </c>
      <c r="C77" s="18">
        <v>110</v>
      </c>
      <c r="D77" s="18">
        <v>105</v>
      </c>
      <c r="E77" s="18">
        <v>80</v>
      </c>
      <c r="F77" s="18">
        <v>85</v>
      </c>
      <c r="G77" s="18">
        <v>90</v>
      </c>
      <c r="H77" s="18">
        <v>90</v>
      </c>
      <c r="I77" s="18">
        <v>90</v>
      </c>
      <c r="J77" s="18">
        <v>90</v>
      </c>
    </row>
    <row r="78" spans="1:10" ht="12.75" customHeight="1">
      <c r="A78" s="17" t="s">
        <v>17</v>
      </c>
      <c r="B78" s="18">
        <v>35</v>
      </c>
      <c r="C78" s="18">
        <v>35</v>
      </c>
      <c r="D78" s="18">
        <v>35</v>
      </c>
      <c r="E78" s="18">
        <v>30</v>
      </c>
      <c r="F78" s="18">
        <v>25</v>
      </c>
      <c r="G78" s="18">
        <v>15</v>
      </c>
      <c r="H78" s="18">
        <v>25</v>
      </c>
      <c r="I78" s="18">
        <v>50</v>
      </c>
      <c r="J78" s="18">
        <v>60</v>
      </c>
    </row>
    <row r="79" spans="1:10" ht="12.75" customHeight="1">
      <c r="A79" s="17" t="s">
        <v>18</v>
      </c>
      <c r="B79" s="18">
        <v>205</v>
      </c>
      <c r="C79" s="18">
        <v>110</v>
      </c>
      <c r="D79" s="18">
        <v>120</v>
      </c>
      <c r="E79" s="18">
        <v>135</v>
      </c>
      <c r="F79" s="18">
        <v>150</v>
      </c>
      <c r="G79" s="18">
        <v>90</v>
      </c>
      <c r="H79" s="18">
        <v>105</v>
      </c>
      <c r="I79" s="18">
        <v>110</v>
      </c>
      <c r="J79" s="18">
        <v>115</v>
      </c>
    </row>
    <row r="80" spans="1:10" ht="12.75" customHeight="1">
      <c r="A80" s="5" t="s">
        <v>31</v>
      </c>
      <c r="B80" s="6">
        <f aca="true" t="shared" si="7" ref="B80:J80">SUM(B70:B79)</f>
        <v>1525</v>
      </c>
      <c r="C80" s="6">
        <f t="shared" si="7"/>
        <v>1585</v>
      </c>
      <c r="D80" s="6">
        <f t="shared" si="7"/>
        <v>1440.0341823224744</v>
      </c>
      <c r="E80" s="6">
        <f t="shared" si="7"/>
        <v>1525</v>
      </c>
      <c r="F80" s="6">
        <f t="shared" si="7"/>
        <v>1145</v>
      </c>
      <c r="G80" s="6">
        <f t="shared" si="7"/>
        <v>860</v>
      </c>
      <c r="H80" s="6">
        <f t="shared" si="7"/>
        <v>1400</v>
      </c>
      <c r="I80" s="6">
        <f t="shared" si="7"/>
        <v>930</v>
      </c>
      <c r="J80" s="6">
        <f t="shared" si="7"/>
        <v>1175</v>
      </c>
    </row>
    <row r="81" spans="1:10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2.75" customHeight="1">
      <c r="A82" s="16" t="s">
        <v>33</v>
      </c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2.75" customHeight="1">
      <c r="A83" s="17" t="s">
        <v>10</v>
      </c>
      <c r="B83" s="18">
        <v>75</v>
      </c>
      <c r="C83" s="18">
        <v>120</v>
      </c>
      <c r="D83" s="18">
        <v>155</v>
      </c>
      <c r="E83" s="18">
        <v>175</v>
      </c>
      <c r="F83" s="18">
        <v>145</v>
      </c>
      <c r="G83" s="18">
        <v>85</v>
      </c>
      <c r="H83" s="18">
        <v>100</v>
      </c>
      <c r="I83" s="18">
        <v>105</v>
      </c>
      <c r="J83" s="18">
        <v>105</v>
      </c>
    </row>
    <row r="84" spans="1:10" ht="12.75" customHeight="1">
      <c r="A84" s="17" t="s">
        <v>11</v>
      </c>
      <c r="B84" s="18">
        <v>10</v>
      </c>
      <c r="C84" s="18">
        <v>10</v>
      </c>
      <c r="D84" s="18">
        <v>65</v>
      </c>
      <c r="E84" s="18">
        <v>70</v>
      </c>
      <c r="F84" s="18">
        <v>60</v>
      </c>
      <c r="G84" s="18">
        <v>40</v>
      </c>
      <c r="H84" s="18">
        <v>80</v>
      </c>
      <c r="I84" s="18">
        <v>100</v>
      </c>
      <c r="J84" s="18">
        <v>90</v>
      </c>
    </row>
    <row r="85" spans="1:10" ht="12.75" customHeight="1">
      <c r="A85" s="17" t="s">
        <v>12</v>
      </c>
      <c r="B85" s="18">
        <v>20</v>
      </c>
      <c r="C85" s="18">
        <v>25</v>
      </c>
      <c r="D85" s="18">
        <v>45</v>
      </c>
      <c r="E85" s="18">
        <v>20</v>
      </c>
      <c r="F85" s="18">
        <v>30</v>
      </c>
      <c r="G85" s="18">
        <v>20</v>
      </c>
      <c r="H85" s="18">
        <v>30</v>
      </c>
      <c r="I85" s="18">
        <v>30</v>
      </c>
      <c r="J85" s="18">
        <v>25</v>
      </c>
    </row>
    <row r="86" spans="1:10" ht="12.75" customHeight="1">
      <c r="A86" s="17" t="s">
        <v>13</v>
      </c>
      <c r="B86" s="18">
        <v>60</v>
      </c>
      <c r="C86" s="18">
        <v>70</v>
      </c>
      <c r="D86" s="18">
        <v>50</v>
      </c>
      <c r="E86" s="18">
        <v>180</v>
      </c>
      <c r="F86" s="18">
        <v>85</v>
      </c>
      <c r="G86" s="18">
        <v>-90</v>
      </c>
      <c r="H86" s="18">
        <v>130</v>
      </c>
      <c r="I86" s="18">
        <v>10</v>
      </c>
      <c r="J86" s="18">
        <v>45</v>
      </c>
    </row>
    <row r="87" spans="1:10" ht="12.75" customHeight="1">
      <c r="A87" s="17" t="s">
        <v>14</v>
      </c>
      <c r="B87" s="18">
        <v>0</v>
      </c>
      <c r="C87" s="18">
        <v>5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</row>
    <row r="88" spans="1:10" ht="12.75" customHeight="1">
      <c r="A88" s="17" t="s">
        <v>15</v>
      </c>
      <c r="B88" s="18">
        <v>1010</v>
      </c>
      <c r="C88" s="18">
        <v>1205</v>
      </c>
      <c r="D88" s="18">
        <v>1060</v>
      </c>
      <c r="E88" s="18">
        <v>1070</v>
      </c>
      <c r="F88" s="18">
        <v>1060</v>
      </c>
      <c r="G88" s="18">
        <v>2080</v>
      </c>
      <c r="H88" s="18">
        <v>1650</v>
      </c>
      <c r="I88" s="18">
        <v>1680</v>
      </c>
      <c r="J88" s="18">
        <v>1950</v>
      </c>
    </row>
    <row r="89" spans="1:10" ht="12.75" customHeight="1">
      <c r="A89" s="17" t="s">
        <v>30</v>
      </c>
      <c r="B89" s="18">
        <v>0</v>
      </c>
      <c r="C89" s="18">
        <v>0</v>
      </c>
      <c r="D89" s="18">
        <v>0</v>
      </c>
      <c r="E89" s="18">
        <v>10</v>
      </c>
      <c r="F89" s="18">
        <v>10</v>
      </c>
      <c r="G89" s="18">
        <v>10</v>
      </c>
      <c r="H89" s="18">
        <v>10</v>
      </c>
      <c r="I89" s="18">
        <v>10</v>
      </c>
      <c r="J89" s="18">
        <v>15</v>
      </c>
    </row>
    <row r="90" spans="1:10" ht="12.75" customHeight="1">
      <c r="A90" s="17" t="s">
        <v>17</v>
      </c>
      <c r="B90" s="18">
        <v>5</v>
      </c>
      <c r="C90" s="18">
        <v>5</v>
      </c>
      <c r="D90" s="18">
        <v>10</v>
      </c>
      <c r="E90" s="18">
        <v>10</v>
      </c>
      <c r="F90" s="18">
        <v>10</v>
      </c>
      <c r="G90" s="18">
        <v>10</v>
      </c>
      <c r="H90" s="18">
        <v>15</v>
      </c>
      <c r="I90" s="18">
        <v>15</v>
      </c>
      <c r="J90" s="18">
        <v>15</v>
      </c>
    </row>
    <row r="91" spans="1:10" ht="12.75" customHeight="1">
      <c r="A91" s="17" t="s">
        <v>18</v>
      </c>
      <c r="B91" s="18">
        <v>5</v>
      </c>
      <c r="C91" s="18">
        <v>10</v>
      </c>
      <c r="D91" s="18">
        <v>10</v>
      </c>
      <c r="E91" s="18">
        <v>5</v>
      </c>
      <c r="F91" s="18">
        <v>10</v>
      </c>
      <c r="G91" s="18">
        <v>10</v>
      </c>
      <c r="H91" s="18">
        <v>25</v>
      </c>
      <c r="I91" s="18">
        <v>30</v>
      </c>
      <c r="J91" s="18">
        <v>40</v>
      </c>
    </row>
    <row r="92" spans="1:10" ht="12.75" customHeight="1">
      <c r="A92" s="5" t="s">
        <v>31</v>
      </c>
      <c r="B92" s="6">
        <f aca="true" t="shared" si="8" ref="B92:J92">SUM(B83:B91)</f>
        <v>1185</v>
      </c>
      <c r="C92" s="6">
        <f t="shared" si="8"/>
        <v>1450</v>
      </c>
      <c r="D92" s="6">
        <f t="shared" si="8"/>
        <v>1395</v>
      </c>
      <c r="E92" s="6">
        <f t="shared" si="8"/>
        <v>1540</v>
      </c>
      <c r="F92" s="6">
        <f t="shared" si="8"/>
        <v>1410</v>
      </c>
      <c r="G92" s="6">
        <f t="shared" si="8"/>
        <v>2165</v>
      </c>
      <c r="H92" s="6">
        <f t="shared" si="8"/>
        <v>2040</v>
      </c>
      <c r="I92" s="6">
        <f t="shared" si="8"/>
        <v>1980</v>
      </c>
      <c r="J92" s="6">
        <f t="shared" si="8"/>
        <v>2285</v>
      </c>
    </row>
    <row r="93" spans="1:10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.75" customHeight="1">
      <c r="A94" s="16" t="s">
        <v>34</v>
      </c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2.75" customHeight="1">
      <c r="A95" s="17" t="s">
        <v>10</v>
      </c>
      <c r="B95" s="18">
        <v>320</v>
      </c>
      <c r="C95" s="18">
        <v>295</v>
      </c>
      <c r="D95" s="18">
        <v>380</v>
      </c>
      <c r="E95" s="18">
        <v>455</v>
      </c>
      <c r="F95" s="18">
        <v>425</v>
      </c>
      <c r="G95" s="18">
        <v>365</v>
      </c>
      <c r="H95" s="18">
        <v>525</v>
      </c>
      <c r="I95" s="18">
        <v>705</v>
      </c>
      <c r="J95" s="18">
        <v>740</v>
      </c>
    </row>
    <row r="96" spans="1:10" ht="12.75" customHeight="1">
      <c r="A96" s="17" t="s">
        <v>11</v>
      </c>
      <c r="B96" s="18">
        <v>70</v>
      </c>
      <c r="C96" s="18">
        <v>65</v>
      </c>
      <c r="D96" s="18">
        <v>80</v>
      </c>
      <c r="E96" s="18">
        <v>90</v>
      </c>
      <c r="F96" s="18">
        <v>85</v>
      </c>
      <c r="G96" s="18">
        <v>70</v>
      </c>
      <c r="H96" s="18">
        <v>100</v>
      </c>
      <c r="I96" s="18">
        <v>120</v>
      </c>
      <c r="J96" s="18">
        <v>110</v>
      </c>
    </row>
    <row r="97" spans="1:10" ht="12.75" customHeight="1">
      <c r="A97" s="17" t="s">
        <v>12</v>
      </c>
      <c r="B97" s="18">
        <v>100</v>
      </c>
      <c r="C97" s="18">
        <v>135</v>
      </c>
      <c r="D97" s="18">
        <v>160</v>
      </c>
      <c r="E97" s="18">
        <v>130</v>
      </c>
      <c r="F97" s="18">
        <v>115</v>
      </c>
      <c r="G97" s="18">
        <v>95</v>
      </c>
      <c r="H97" s="18">
        <v>130</v>
      </c>
      <c r="I97" s="18">
        <v>130</v>
      </c>
      <c r="J97" s="18">
        <v>85</v>
      </c>
    </row>
    <row r="98" spans="1:10" ht="12.75" customHeight="1">
      <c r="A98" s="17" t="s">
        <v>13</v>
      </c>
      <c r="B98" s="18">
        <v>145</v>
      </c>
      <c r="C98" s="18">
        <v>180</v>
      </c>
      <c r="D98" s="18">
        <v>235</v>
      </c>
      <c r="E98" s="18">
        <v>165</v>
      </c>
      <c r="F98" s="18">
        <v>195</v>
      </c>
      <c r="G98" s="18">
        <v>90</v>
      </c>
      <c r="H98" s="18">
        <v>145</v>
      </c>
      <c r="I98" s="18">
        <v>350</v>
      </c>
      <c r="J98" s="18">
        <v>90</v>
      </c>
    </row>
    <row r="99" spans="1:10" ht="12.75" customHeight="1">
      <c r="A99" s="17" t="s">
        <v>14</v>
      </c>
      <c r="B99" s="18">
        <v>5</v>
      </c>
      <c r="C99" s="18">
        <v>0</v>
      </c>
      <c r="D99" s="18">
        <v>5</v>
      </c>
      <c r="E99" s="18">
        <v>5</v>
      </c>
      <c r="F99" s="18">
        <v>5</v>
      </c>
      <c r="G99" s="18">
        <v>10</v>
      </c>
      <c r="H99" s="18">
        <v>5</v>
      </c>
      <c r="I99" s="18">
        <v>45</v>
      </c>
      <c r="J99" s="18">
        <v>30</v>
      </c>
    </row>
    <row r="100" spans="1:10" ht="12.75" customHeight="1">
      <c r="A100" s="17" t="s">
        <v>15</v>
      </c>
      <c r="B100" s="18">
        <v>105</v>
      </c>
      <c r="C100" s="18">
        <v>110</v>
      </c>
      <c r="D100" s="18">
        <v>80</v>
      </c>
      <c r="E100" s="18">
        <v>75</v>
      </c>
      <c r="F100" s="18">
        <v>65</v>
      </c>
      <c r="G100" s="18">
        <v>75</v>
      </c>
      <c r="H100" s="18">
        <v>95</v>
      </c>
      <c r="I100" s="18">
        <v>125</v>
      </c>
      <c r="J100" s="18">
        <v>155</v>
      </c>
    </row>
    <row r="101" spans="1:10" ht="12.75" customHeight="1">
      <c r="A101" s="17" t="s">
        <v>30</v>
      </c>
      <c r="B101" s="18">
        <v>0</v>
      </c>
      <c r="C101" s="18">
        <v>10</v>
      </c>
      <c r="D101" s="18">
        <v>15</v>
      </c>
      <c r="E101" s="18">
        <v>15</v>
      </c>
      <c r="F101" s="18">
        <v>15</v>
      </c>
      <c r="G101" s="18">
        <v>15</v>
      </c>
      <c r="H101" s="18">
        <v>20</v>
      </c>
      <c r="I101" s="18">
        <v>20</v>
      </c>
      <c r="J101" s="18">
        <v>20</v>
      </c>
    </row>
    <row r="102" spans="1:10" ht="12.75" customHeight="1">
      <c r="A102" s="17" t="s">
        <v>17</v>
      </c>
      <c r="B102" s="18">
        <v>90</v>
      </c>
      <c r="C102" s="18">
        <v>110</v>
      </c>
      <c r="D102" s="18">
        <v>110</v>
      </c>
      <c r="E102" s="18">
        <v>135</v>
      </c>
      <c r="F102" s="18">
        <v>165</v>
      </c>
      <c r="G102" s="18">
        <v>150</v>
      </c>
      <c r="H102" s="18">
        <v>105</v>
      </c>
      <c r="I102" s="18">
        <v>105</v>
      </c>
      <c r="J102" s="18">
        <v>105</v>
      </c>
    </row>
    <row r="103" spans="1:10" ht="12.75" customHeight="1">
      <c r="A103" s="17" t="s">
        <v>18</v>
      </c>
      <c r="B103" s="18">
        <v>30</v>
      </c>
      <c r="C103" s="18">
        <v>15</v>
      </c>
      <c r="D103" s="18">
        <v>25</v>
      </c>
      <c r="E103" s="18">
        <v>20</v>
      </c>
      <c r="F103" s="18">
        <v>20</v>
      </c>
      <c r="G103" s="18">
        <v>20</v>
      </c>
      <c r="H103" s="18">
        <v>30</v>
      </c>
      <c r="I103" s="18">
        <v>45</v>
      </c>
      <c r="J103" s="18">
        <v>60</v>
      </c>
    </row>
    <row r="104" spans="1:10" ht="12.75" customHeight="1">
      <c r="A104" s="5" t="s">
        <v>31</v>
      </c>
      <c r="B104" s="6">
        <f aca="true" t="shared" si="9" ref="B104:J104">SUM(B95:B103)</f>
        <v>865</v>
      </c>
      <c r="C104" s="6">
        <f t="shared" si="9"/>
        <v>920</v>
      </c>
      <c r="D104" s="6">
        <f t="shared" si="9"/>
        <v>1090</v>
      </c>
      <c r="E104" s="6">
        <f t="shared" si="9"/>
        <v>1090</v>
      </c>
      <c r="F104" s="6">
        <f t="shared" si="9"/>
        <v>1090</v>
      </c>
      <c r="G104" s="6">
        <f t="shared" si="9"/>
        <v>890</v>
      </c>
      <c r="H104" s="6">
        <f t="shared" si="9"/>
        <v>1155</v>
      </c>
      <c r="I104" s="6">
        <f t="shared" si="9"/>
        <v>1645</v>
      </c>
      <c r="J104" s="6">
        <f t="shared" si="9"/>
        <v>1395</v>
      </c>
    </row>
    <row r="105" spans="1:10" ht="12.75" customHeight="1">
      <c r="A105" s="21" t="s">
        <v>19</v>
      </c>
      <c r="B105" s="22">
        <f aca="true" t="shared" si="10" ref="B105:J105">SUM(B104,B92,B80,B68,B56)</f>
        <v>7230</v>
      </c>
      <c r="C105" s="22">
        <f t="shared" si="10"/>
        <v>7965</v>
      </c>
      <c r="D105" s="22">
        <f t="shared" si="10"/>
        <v>7890.019931087401</v>
      </c>
      <c r="E105" s="22">
        <f t="shared" si="10"/>
        <v>8270</v>
      </c>
      <c r="F105" s="22">
        <f t="shared" si="10"/>
        <v>7990</v>
      </c>
      <c r="G105" s="22">
        <f t="shared" si="10"/>
        <v>6795</v>
      </c>
      <c r="H105" s="22">
        <f t="shared" si="10"/>
        <v>7905</v>
      </c>
      <c r="I105" s="22">
        <f t="shared" si="10"/>
        <v>8095</v>
      </c>
      <c r="J105" s="22">
        <f t="shared" si="10"/>
        <v>8030</v>
      </c>
    </row>
    <row r="106" spans="1:10" ht="12.75" customHeight="1">
      <c r="A106" s="25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 customHeight="1">
      <c r="A107" s="23" t="s">
        <v>24</v>
      </c>
      <c r="B107" s="24" t="s">
        <v>25</v>
      </c>
      <c r="C107" s="21"/>
      <c r="D107" s="21"/>
      <c r="E107" s="21"/>
      <c r="F107" s="21"/>
      <c r="G107" s="21"/>
      <c r="H107" s="25"/>
      <c r="I107" s="26"/>
      <c r="J107" s="17"/>
    </row>
    <row r="108" spans="1:10" ht="12.75" customHeight="1">
      <c r="A108" s="23" t="s">
        <v>26</v>
      </c>
      <c r="B108" s="24" t="s">
        <v>27</v>
      </c>
      <c r="C108" s="21"/>
      <c r="D108" s="21"/>
      <c r="E108" s="21"/>
      <c r="F108" s="21"/>
      <c r="G108" s="21"/>
      <c r="H108" s="25"/>
      <c r="I108" s="26"/>
      <c r="J108" s="17"/>
    </row>
    <row r="109" spans="1:10" ht="12.75" customHeight="1">
      <c r="A109" s="25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ht="12.75" customHeight="1">
      <c r="A113" s="3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 customHeight="1">
      <c r="A114" s="44" t="s">
        <v>0</v>
      </c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ht="12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ht="12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ht="12.75" customHeight="1">
      <c r="A117" s="13" t="s">
        <v>35</v>
      </c>
      <c r="B117" s="13">
        <v>2004</v>
      </c>
      <c r="C117" s="13">
        <v>2005</v>
      </c>
      <c r="D117" s="13">
        <v>2006</v>
      </c>
      <c r="E117" s="14">
        <v>2007</v>
      </c>
      <c r="F117" s="14">
        <v>2008</v>
      </c>
      <c r="G117" s="14">
        <v>2009</v>
      </c>
      <c r="H117" s="14">
        <v>2010</v>
      </c>
      <c r="I117" s="14">
        <v>2011</v>
      </c>
      <c r="J117" s="14">
        <v>2012</v>
      </c>
    </row>
    <row r="118" spans="1:10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 customHeight="1">
      <c r="A119" s="16" t="s">
        <v>2</v>
      </c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2.75" customHeight="1">
      <c r="A120" s="17" t="s">
        <v>3</v>
      </c>
      <c r="B120" s="30">
        <v>155.82864447741417</v>
      </c>
      <c r="C120" s="30">
        <v>159.1</v>
      </c>
      <c r="D120" s="30">
        <v>164.7</v>
      </c>
      <c r="E120" s="30">
        <v>157.7</v>
      </c>
      <c r="F120" s="30">
        <v>140.4</v>
      </c>
      <c r="G120" s="30">
        <v>144.2</v>
      </c>
      <c r="H120" s="30">
        <v>144.2</v>
      </c>
      <c r="I120" s="30">
        <v>151.2</v>
      </c>
      <c r="J120" s="30">
        <v>127.2</v>
      </c>
    </row>
    <row r="121" spans="1:10" ht="12.75" customHeight="1">
      <c r="A121" s="17" t="s">
        <v>4</v>
      </c>
      <c r="B121" s="30">
        <v>26.282475964753488</v>
      </c>
      <c r="C121" s="30">
        <v>27.7</v>
      </c>
      <c r="D121" s="30">
        <v>28.6</v>
      </c>
      <c r="E121" s="30">
        <v>28.5</v>
      </c>
      <c r="F121" s="30">
        <v>25.1</v>
      </c>
      <c r="G121" s="30">
        <v>24.4</v>
      </c>
      <c r="H121" s="30">
        <v>25.7</v>
      </c>
      <c r="I121" s="30">
        <v>26</v>
      </c>
      <c r="J121" s="30">
        <v>24.9</v>
      </c>
    </row>
    <row r="122" spans="1:10" ht="12.75" customHeight="1">
      <c r="A122" s="17" t="s">
        <v>5</v>
      </c>
      <c r="B122" s="30">
        <v>11.974855912935022</v>
      </c>
      <c r="C122" s="30">
        <v>11.3</v>
      </c>
      <c r="D122" s="30">
        <v>10.7</v>
      </c>
      <c r="E122" s="30">
        <v>10.1</v>
      </c>
      <c r="F122" s="30">
        <v>10.1</v>
      </c>
      <c r="G122" s="30">
        <v>8.1</v>
      </c>
      <c r="H122" s="30">
        <v>6.2</v>
      </c>
      <c r="I122" s="30">
        <v>10.9</v>
      </c>
      <c r="J122" s="30">
        <v>9.6</v>
      </c>
    </row>
    <row r="123" spans="1:10" ht="12.75" customHeight="1">
      <c r="A123" s="17" t="s">
        <v>36</v>
      </c>
      <c r="B123" s="31" t="s">
        <v>37</v>
      </c>
      <c r="C123" s="31">
        <v>4.8</v>
      </c>
      <c r="D123" s="30">
        <v>5.1</v>
      </c>
      <c r="E123" s="30">
        <v>5.3</v>
      </c>
      <c r="F123" s="30">
        <v>5.6</v>
      </c>
      <c r="G123" s="30">
        <v>7.2</v>
      </c>
      <c r="H123" s="30">
        <v>8.7</v>
      </c>
      <c r="I123" s="30">
        <v>10.6</v>
      </c>
      <c r="J123" s="30">
        <v>10.6</v>
      </c>
    </row>
    <row r="124" spans="1:10" ht="12.75" customHeight="1">
      <c r="A124" s="17" t="s">
        <v>7</v>
      </c>
      <c r="B124" s="30">
        <v>7.775880462944819</v>
      </c>
      <c r="C124" s="30">
        <v>3.6</v>
      </c>
      <c r="D124" s="30">
        <v>3.3</v>
      </c>
      <c r="E124" s="30">
        <v>3.7</v>
      </c>
      <c r="F124" s="30">
        <v>3.6</v>
      </c>
      <c r="G124" s="30">
        <v>3.6</v>
      </c>
      <c r="H124" s="30">
        <v>3.4</v>
      </c>
      <c r="I124" s="30">
        <v>3.1</v>
      </c>
      <c r="J124" s="30">
        <v>3.4</v>
      </c>
    </row>
    <row r="125" spans="1:10" ht="12.75" customHeight="1">
      <c r="A125" s="5" t="s">
        <v>8</v>
      </c>
      <c r="B125" s="7">
        <v>201.8618568180475</v>
      </c>
      <c r="C125" s="7">
        <v>206.5</v>
      </c>
      <c r="D125" s="7">
        <v>212.4</v>
      </c>
      <c r="E125" s="7">
        <v>205.3</v>
      </c>
      <c r="F125" s="7">
        <v>184.8</v>
      </c>
      <c r="G125" s="7">
        <v>187.4</v>
      </c>
      <c r="H125" s="7">
        <v>188.2</v>
      </c>
      <c r="I125" s="7">
        <v>201.7</v>
      </c>
      <c r="J125" s="7">
        <v>175.7</v>
      </c>
    </row>
    <row r="126" spans="1:10" ht="12.75" customHeight="1">
      <c r="A126" s="17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12.75" customHeight="1">
      <c r="A127" s="16" t="s">
        <v>9</v>
      </c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2.75" customHeight="1">
      <c r="A128" s="17" t="s">
        <v>10</v>
      </c>
      <c r="B128" s="30">
        <v>108.55129126270967</v>
      </c>
      <c r="C128" s="30">
        <v>118.1</v>
      </c>
      <c r="D128" s="30">
        <v>121.5</v>
      </c>
      <c r="E128" s="30">
        <v>128.9</v>
      </c>
      <c r="F128" s="30">
        <v>113.7</v>
      </c>
      <c r="G128" s="30">
        <v>68</v>
      </c>
      <c r="H128" s="30">
        <v>95.6</v>
      </c>
      <c r="I128" s="30">
        <v>99.1</v>
      </c>
      <c r="J128" s="30">
        <v>99.2</v>
      </c>
    </row>
    <row r="129" spans="1:10" ht="12.75" customHeight="1">
      <c r="A129" s="17" t="s">
        <v>11</v>
      </c>
      <c r="B129" s="30">
        <v>10.108644601828265</v>
      </c>
      <c r="C129" s="30">
        <v>10.1</v>
      </c>
      <c r="D129" s="30">
        <v>12.3</v>
      </c>
      <c r="E129" s="30">
        <v>13.1</v>
      </c>
      <c r="F129" s="30">
        <v>12.4</v>
      </c>
      <c r="G129" s="30">
        <v>9</v>
      </c>
      <c r="H129" s="30">
        <v>13.7</v>
      </c>
      <c r="I129" s="30">
        <v>14.6</v>
      </c>
      <c r="J129" s="30">
        <v>14</v>
      </c>
    </row>
    <row r="130" spans="1:10" ht="12.75" customHeight="1">
      <c r="A130" s="17" t="s">
        <v>12</v>
      </c>
      <c r="B130" s="30">
        <v>9.331056555533783</v>
      </c>
      <c r="C130" s="30">
        <v>11.2</v>
      </c>
      <c r="D130" s="30">
        <v>11.2</v>
      </c>
      <c r="E130" s="30">
        <v>7.9</v>
      </c>
      <c r="F130" s="30">
        <v>7.1</v>
      </c>
      <c r="G130" s="30">
        <v>5.9</v>
      </c>
      <c r="H130" s="30">
        <v>7.2</v>
      </c>
      <c r="I130" s="30">
        <v>7.2</v>
      </c>
      <c r="J130" s="30">
        <v>5.1</v>
      </c>
    </row>
    <row r="131" spans="1:10" ht="12.75" customHeight="1">
      <c r="A131" s="17" t="s">
        <v>13</v>
      </c>
      <c r="B131" s="30">
        <v>9.02002133701599</v>
      </c>
      <c r="C131" s="30">
        <v>11.2</v>
      </c>
      <c r="D131" s="30">
        <v>12.6</v>
      </c>
      <c r="E131" s="30">
        <v>14.6</v>
      </c>
      <c r="F131" s="30">
        <v>9.8</v>
      </c>
      <c r="G131" s="30">
        <v>0.3</v>
      </c>
      <c r="H131" s="30">
        <v>12</v>
      </c>
      <c r="I131" s="30">
        <v>16</v>
      </c>
      <c r="J131" s="30">
        <v>5</v>
      </c>
    </row>
    <row r="132" spans="1:10" ht="12.75" customHeight="1">
      <c r="A132" s="17" t="s">
        <v>14</v>
      </c>
      <c r="B132" s="30">
        <v>1.3996584833300676</v>
      </c>
      <c r="C132" s="30">
        <v>0.5</v>
      </c>
      <c r="D132" s="30">
        <v>-1.2</v>
      </c>
      <c r="E132" s="30">
        <v>5.3</v>
      </c>
      <c r="F132" s="30">
        <v>17.3</v>
      </c>
      <c r="G132" s="30">
        <v>20.5</v>
      </c>
      <c r="H132" s="30">
        <v>20.4</v>
      </c>
      <c r="I132" s="30">
        <v>14.3</v>
      </c>
      <c r="J132" s="30">
        <v>14.2</v>
      </c>
    </row>
    <row r="133" spans="1:10" ht="12.75" customHeight="1">
      <c r="A133" s="17" t="s">
        <v>38</v>
      </c>
      <c r="B133" s="30">
        <v>67.18360719984324</v>
      </c>
      <c r="C133" s="30">
        <v>76.6</v>
      </c>
      <c r="D133" s="30">
        <v>68.2</v>
      </c>
      <c r="E133" s="30">
        <v>65.6</v>
      </c>
      <c r="F133" s="30">
        <v>64.1</v>
      </c>
      <c r="G133" s="30">
        <v>87.4</v>
      </c>
      <c r="H133" s="30">
        <v>75.3</v>
      </c>
      <c r="I133" s="30">
        <v>77</v>
      </c>
      <c r="J133" s="30">
        <v>86.5</v>
      </c>
    </row>
    <row r="134" spans="1:10" ht="12.75" customHeight="1">
      <c r="A134" s="17" t="s">
        <v>30</v>
      </c>
      <c r="B134" s="31" t="s">
        <v>37</v>
      </c>
      <c r="C134" s="31">
        <v>7.7</v>
      </c>
      <c r="D134" s="30">
        <v>7.8</v>
      </c>
      <c r="E134" s="30">
        <v>7.2</v>
      </c>
      <c r="F134" s="30">
        <v>7.6</v>
      </c>
      <c r="G134" s="30">
        <v>7.8</v>
      </c>
      <c r="H134" s="30">
        <v>7.2</v>
      </c>
      <c r="I134" s="30">
        <v>7.2</v>
      </c>
      <c r="J134" s="30">
        <v>7.3</v>
      </c>
    </row>
    <row r="135" spans="1:10" ht="12.75" customHeight="1">
      <c r="A135" s="17" t="s">
        <v>17</v>
      </c>
      <c r="B135" s="30">
        <v>4.665528277766891</v>
      </c>
      <c r="C135" s="30">
        <v>5.4</v>
      </c>
      <c r="D135" s="30">
        <v>5.6</v>
      </c>
      <c r="E135" s="30">
        <v>6.5</v>
      </c>
      <c r="F135" s="30">
        <v>7.5</v>
      </c>
      <c r="G135" s="30">
        <v>6.5</v>
      </c>
      <c r="H135" s="30">
        <v>5.3</v>
      </c>
      <c r="I135" s="30">
        <v>6.5</v>
      </c>
      <c r="J135" s="30">
        <v>6.4</v>
      </c>
    </row>
    <row r="136" spans="1:10" ht="12.75" customHeight="1">
      <c r="A136" s="17" t="s">
        <v>18</v>
      </c>
      <c r="B136" s="30">
        <v>14.61865527033626</v>
      </c>
      <c r="C136" s="30">
        <v>7</v>
      </c>
      <c r="D136" s="30">
        <v>7.4</v>
      </c>
      <c r="E136" s="30">
        <v>8.2</v>
      </c>
      <c r="F136" s="30">
        <v>9</v>
      </c>
      <c r="G136" s="30">
        <v>5.9</v>
      </c>
      <c r="H136" s="30">
        <v>9.3</v>
      </c>
      <c r="I136" s="30">
        <v>10</v>
      </c>
      <c r="J136" s="30">
        <v>12.1</v>
      </c>
    </row>
    <row r="137" spans="1:10" ht="12.75" customHeight="1">
      <c r="A137" s="5" t="s">
        <v>19</v>
      </c>
      <c r="B137" s="7">
        <f>176.668004118106-B140</f>
        <v>198.1294341958337</v>
      </c>
      <c r="C137" s="7">
        <v>247.8</v>
      </c>
      <c r="D137" s="7">
        <v>245.4</v>
      </c>
      <c r="E137" s="7">
        <v>257.3</v>
      </c>
      <c r="F137" s="7">
        <v>248.5</v>
      </c>
      <c r="G137" s="7">
        <v>211.3</v>
      </c>
      <c r="H137" s="7">
        <v>245.9</v>
      </c>
      <c r="I137" s="7">
        <v>251.8</v>
      </c>
      <c r="J137" s="7">
        <v>249.8</v>
      </c>
    </row>
    <row r="138" spans="1:10" ht="12.75" customHeight="1">
      <c r="A138" s="17"/>
      <c r="B138" s="20"/>
      <c r="C138" s="20"/>
      <c r="D138" s="20"/>
      <c r="E138" s="20"/>
      <c r="F138" s="18"/>
      <c r="G138" s="20"/>
      <c r="H138" s="18"/>
      <c r="I138" s="18"/>
      <c r="J138" s="18"/>
    </row>
    <row r="139" spans="1:10" ht="12.75" customHeight="1">
      <c r="A139" s="16" t="s">
        <v>20</v>
      </c>
      <c r="B139" s="20"/>
      <c r="C139" s="20"/>
      <c r="D139" s="20"/>
      <c r="E139" s="20"/>
      <c r="F139" s="18"/>
      <c r="G139" s="20"/>
      <c r="H139" s="18"/>
      <c r="I139" s="18"/>
      <c r="J139" s="18"/>
    </row>
    <row r="140" spans="1:10" ht="12.75" customHeight="1">
      <c r="A140" s="17" t="s">
        <v>10</v>
      </c>
      <c r="B140" s="30">
        <v>-21.4614300777277</v>
      </c>
      <c r="C140" s="30">
        <v>-24</v>
      </c>
      <c r="D140" s="30">
        <v>-26.8</v>
      </c>
      <c r="E140" s="30">
        <v>-29.1</v>
      </c>
      <c r="F140" s="30">
        <v>-35.1</v>
      </c>
      <c r="G140" s="30">
        <v>-25.8</v>
      </c>
      <c r="H140" s="30">
        <v>-33.7</v>
      </c>
      <c r="I140" s="30">
        <v>-38.6</v>
      </c>
      <c r="J140" s="30">
        <v>-35.1</v>
      </c>
    </row>
    <row r="141" spans="1:10" ht="12.75" customHeight="1">
      <c r="A141" s="17" t="s">
        <v>12</v>
      </c>
      <c r="B141" s="31" t="s">
        <v>37</v>
      </c>
      <c r="C141" s="31">
        <v>0</v>
      </c>
      <c r="D141" s="30">
        <v>0</v>
      </c>
      <c r="E141" s="30">
        <v>0</v>
      </c>
      <c r="F141" s="30">
        <v>-0.2</v>
      </c>
      <c r="G141" s="30">
        <v>-0.3</v>
      </c>
      <c r="H141" s="30">
        <v>-0.3</v>
      </c>
      <c r="I141" s="30">
        <v>-0.3</v>
      </c>
      <c r="J141" s="30">
        <v>-0.6</v>
      </c>
    </row>
    <row r="142" spans="1:10" ht="12.75" customHeight="1">
      <c r="A142" s="17" t="s">
        <v>15</v>
      </c>
      <c r="B142" s="31" t="s">
        <v>37</v>
      </c>
      <c r="C142" s="31">
        <v>-15.5</v>
      </c>
      <c r="D142" s="30">
        <v>-17.2</v>
      </c>
      <c r="E142" s="30">
        <v>-20.4</v>
      </c>
      <c r="F142" s="30">
        <v>-21.6</v>
      </c>
      <c r="G142" s="30">
        <v>-17.6</v>
      </c>
      <c r="H142" s="30">
        <v>-22.9</v>
      </c>
      <c r="I142" s="30">
        <v>-25.2</v>
      </c>
      <c r="J142" s="30">
        <v>-27.7</v>
      </c>
    </row>
    <row r="143" spans="1:10" ht="12.75" customHeight="1">
      <c r="A143" s="5" t="s">
        <v>21</v>
      </c>
      <c r="B143" s="7">
        <v>-21.4614300777277</v>
      </c>
      <c r="C143" s="7">
        <v>-39.5</v>
      </c>
      <c r="D143" s="7">
        <v>-44</v>
      </c>
      <c r="E143" s="7">
        <v>-49.5</v>
      </c>
      <c r="F143" s="7">
        <v>-56.9</v>
      </c>
      <c r="G143" s="7">
        <v>-43.7</v>
      </c>
      <c r="H143" s="7">
        <v>-56.9</v>
      </c>
      <c r="I143" s="7">
        <v>-64.1</v>
      </c>
      <c r="J143" s="7">
        <v>-63.5</v>
      </c>
    </row>
    <row r="144" spans="1:10" ht="12.75" customHeight="1">
      <c r="A144" s="21" t="s">
        <v>22</v>
      </c>
      <c r="B144" s="32">
        <v>203.41703291063646</v>
      </c>
      <c r="C144" s="32">
        <v>208.3</v>
      </c>
      <c r="D144" s="32">
        <v>201.4</v>
      </c>
      <c r="E144" s="32">
        <v>207.8</v>
      </c>
      <c r="F144" s="32">
        <v>191.6</v>
      </c>
      <c r="G144" s="32">
        <v>167.6</v>
      </c>
      <c r="H144" s="32">
        <v>189</v>
      </c>
      <c r="I144" s="32">
        <v>187.7</v>
      </c>
      <c r="J144" s="32">
        <v>186.3</v>
      </c>
    </row>
    <row r="145" spans="1:11" ht="12.75" customHeight="1">
      <c r="A145" s="5" t="s">
        <v>23</v>
      </c>
      <c r="B145" s="7">
        <v>-1.5551760925889653</v>
      </c>
      <c r="C145" s="7">
        <v>-1.7999999999999545</v>
      </c>
      <c r="D145" s="7">
        <v>10.999999999999943</v>
      </c>
      <c r="E145" s="7">
        <v>-2.5000000000000284</v>
      </c>
      <c r="F145" s="7">
        <v>-6.800000000000011</v>
      </c>
      <c r="G145" s="7">
        <v>19.8</v>
      </c>
      <c r="H145" s="7">
        <v>-0.8</v>
      </c>
      <c r="I145" s="7">
        <v>14</v>
      </c>
      <c r="J145" s="7">
        <v>-10.6</v>
      </c>
      <c r="K145" s="43"/>
    </row>
    <row r="146" spans="1:10" ht="12.75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2.75" customHeight="1">
      <c r="A147" s="33"/>
      <c r="B147" s="34" t="s">
        <v>39</v>
      </c>
      <c r="C147" s="35"/>
      <c r="D147" s="35"/>
      <c r="E147" s="35"/>
      <c r="F147" s="35"/>
      <c r="G147" s="35"/>
      <c r="H147" s="36"/>
      <c r="I147" s="18"/>
      <c r="J147" s="18"/>
    </row>
    <row r="148" spans="1:10" ht="12.75" customHeight="1">
      <c r="A148" s="37" t="s">
        <v>24</v>
      </c>
      <c r="B148" s="34" t="s">
        <v>40</v>
      </c>
      <c r="C148" s="21"/>
      <c r="D148" s="21"/>
      <c r="E148" s="21"/>
      <c r="F148" s="21"/>
      <c r="G148" s="21"/>
      <c r="H148" s="25"/>
      <c r="I148" s="26"/>
      <c r="J148" s="26"/>
    </row>
    <row r="149" spans="1:10" ht="12.75" customHeight="1">
      <c r="A149" s="37" t="s">
        <v>26</v>
      </c>
      <c r="B149" s="34" t="s">
        <v>41</v>
      </c>
      <c r="C149" s="21"/>
      <c r="D149" s="21"/>
      <c r="E149" s="21"/>
      <c r="F149" s="21"/>
      <c r="G149" s="21"/>
      <c r="H149" s="25"/>
      <c r="I149" s="26"/>
      <c r="J149" s="26"/>
    </row>
    <row r="150" spans="1:10" ht="12.75" customHeight="1">
      <c r="A150" s="17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9"/>
    </row>
    <row r="152" spans="1:10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9"/>
    </row>
    <row r="153" spans="1:10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9"/>
    </row>
    <row r="154" spans="1:10" ht="12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 customHeight="1">
      <c r="A155" s="44" t="s">
        <v>28</v>
      </c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1:10" ht="12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ht="12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1:10" ht="12.75" customHeight="1">
      <c r="A158" s="13" t="s">
        <v>35</v>
      </c>
      <c r="B158" s="13">
        <v>2004</v>
      </c>
      <c r="C158" s="13">
        <v>2005</v>
      </c>
      <c r="D158" s="13">
        <v>2006</v>
      </c>
      <c r="E158" s="14">
        <v>2007</v>
      </c>
      <c r="F158" s="14">
        <v>2008</v>
      </c>
      <c r="G158" s="14">
        <v>2009</v>
      </c>
      <c r="H158" s="14">
        <v>2010</v>
      </c>
      <c r="I158" s="14">
        <v>2011</v>
      </c>
      <c r="J158" s="14">
        <v>2012</v>
      </c>
    </row>
    <row r="159" spans="1:10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ht="12.75" customHeight="1">
      <c r="A160" s="16" t="s">
        <v>29</v>
      </c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2.75" customHeight="1">
      <c r="A161" s="17" t="s">
        <v>10</v>
      </c>
      <c r="B161" s="38">
        <v>52.2</v>
      </c>
      <c r="C161" s="38">
        <v>61</v>
      </c>
      <c r="D161" s="30">
        <v>64.1</v>
      </c>
      <c r="E161" s="30">
        <v>63.9</v>
      </c>
      <c r="F161" s="30">
        <v>61.3</v>
      </c>
      <c r="G161" s="30">
        <v>30.2</v>
      </c>
      <c r="H161" s="30">
        <v>46.5</v>
      </c>
      <c r="I161" s="30">
        <v>46.8</v>
      </c>
      <c r="J161" s="30">
        <v>41.8</v>
      </c>
    </row>
    <row r="162" spans="1:10" ht="12.75" customHeight="1">
      <c r="A162" s="17" t="s">
        <v>11</v>
      </c>
      <c r="B162" s="38">
        <v>3.6</v>
      </c>
      <c r="C162" s="38">
        <v>3.1</v>
      </c>
      <c r="D162" s="30">
        <v>3.1</v>
      </c>
      <c r="E162" s="30">
        <v>3.4</v>
      </c>
      <c r="F162" s="30">
        <v>3.3</v>
      </c>
      <c r="G162" s="30">
        <v>2.2</v>
      </c>
      <c r="H162" s="30">
        <v>3.4</v>
      </c>
      <c r="I162" s="30">
        <v>3.7</v>
      </c>
      <c r="J162" s="30">
        <v>3.4</v>
      </c>
    </row>
    <row r="163" spans="1:10" ht="12.75" customHeight="1">
      <c r="A163" s="17" t="s">
        <v>12</v>
      </c>
      <c r="B163" s="38">
        <v>1.2</v>
      </c>
      <c r="C163" s="38">
        <v>1.2</v>
      </c>
      <c r="D163" s="30">
        <v>0.8</v>
      </c>
      <c r="E163" s="30">
        <v>0.5</v>
      </c>
      <c r="F163" s="30">
        <v>0.6</v>
      </c>
      <c r="G163" s="30">
        <v>0.6</v>
      </c>
      <c r="H163" s="30">
        <v>0.5</v>
      </c>
      <c r="I163" s="30">
        <v>0.6</v>
      </c>
      <c r="J163" s="30">
        <v>0.5</v>
      </c>
    </row>
    <row r="164" spans="1:10" ht="12.75" customHeight="1">
      <c r="A164" s="17" t="s">
        <v>13</v>
      </c>
      <c r="B164" s="38">
        <v>0.2</v>
      </c>
      <c r="C164" s="38">
        <v>0.3</v>
      </c>
      <c r="D164" s="30">
        <v>0.3</v>
      </c>
      <c r="E164" s="30">
        <v>0.5</v>
      </c>
      <c r="F164" s="30">
        <v>-0.8</v>
      </c>
      <c r="G164" s="30">
        <v>0.2</v>
      </c>
      <c r="H164" s="30">
        <v>0.3</v>
      </c>
      <c r="I164" s="30">
        <v>0.9</v>
      </c>
      <c r="J164" s="30">
        <v>0.2</v>
      </c>
    </row>
    <row r="165" spans="1:10" ht="12.75" customHeight="1">
      <c r="A165" s="17" t="s">
        <v>14</v>
      </c>
      <c r="B165" s="38">
        <v>0</v>
      </c>
      <c r="C165" s="38">
        <v>0</v>
      </c>
      <c r="D165" s="30">
        <v>0</v>
      </c>
      <c r="E165" s="30">
        <v>6.1</v>
      </c>
      <c r="F165" s="30">
        <v>3.3</v>
      </c>
      <c r="G165" s="30">
        <v>12</v>
      </c>
      <c r="H165" s="30">
        <v>4.4</v>
      </c>
      <c r="I165" s="30">
        <v>4.8</v>
      </c>
      <c r="J165" s="30">
        <v>4.2</v>
      </c>
    </row>
    <row r="166" spans="1:10" ht="12.75" customHeight="1">
      <c r="A166" s="17" t="s">
        <v>15</v>
      </c>
      <c r="B166" s="39">
        <v>6.1</v>
      </c>
      <c r="C166" s="39">
        <v>6</v>
      </c>
      <c r="D166" s="30">
        <v>6.1</v>
      </c>
      <c r="E166" s="30">
        <v>6.1</v>
      </c>
      <c r="F166" s="30">
        <v>6.4</v>
      </c>
      <c r="G166" s="30">
        <v>5.8</v>
      </c>
      <c r="H166" s="30">
        <v>5.4</v>
      </c>
      <c r="I166" s="30">
        <v>5.4</v>
      </c>
      <c r="J166" s="30">
        <v>5.6</v>
      </c>
    </row>
    <row r="167" spans="1:10" ht="12.75" customHeight="1">
      <c r="A167" s="17" t="s">
        <v>30</v>
      </c>
      <c r="B167" s="39" t="s">
        <v>37</v>
      </c>
      <c r="C167" s="39">
        <v>3.4</v>
      </c>
      <c r="D167" s="30">
        <v>3.4</v>
      </c>
      <c r="E167" s="30">
        <v>3.4</v>
      </c>
      <c r="F167" s="30">
        <v>3.6</v>
      </c>
      <c r="G167" s="30">
        <v>3.6</v>
      </c>
      <c r="H167" s="30">
        <v>2.8</v>
      </c>
      <c r="I167" s="30">
        <v>2.8</v>
      </c>
      <c r="J167" s="30">
        <v>2.8</v>
      </c>
    </row>
    <row r="168" spans="1:10" ht="12.75" customHeight="1">
      <c r="A168" s="17" t="s">
        <v>17</v>
      </c>
      <c r="B168" s="38">
        <v>0.5</v>
      </c>
      <c r="C168" s="38">
        <v>0.5</v>
      </c>
      <c r="D168" s="30">
        <v>0.6</v>
      </c>
      <c r="E168" s="30">
        <v>0.8</v>
      </c>
      <c r="F168" s="30">
        <v>0.9</v>
      </c>
      <c r="G168" s="30">
        <v>0.8</v>
      </c>
      <c r="H168" s="30">
        <v>0.6</v>
      </c>
      <c r="I168" s="30">
        <v>1.1</v>
      </c>
      <c r="J168" s="30">
        <v>0.6</v>
      </c>
    </row>
    <row r="169" spans="1:10" ht="12.75" customHeight="1">
      <c r="A169" s="17" t="s">
        <v>18</v>
      </c>
      <c r="B169" s="38">
        <v>5.9</v>
      </c>
      <c r="C169" s="38">
        <v>2</v>
      </c>
      <c r="D169" s="30">
        <v>2</v>
      </c>
      <c r="E169" s="30">
        <v>2.3</v>
      </c>
      <c r="F169" s="30">
        <v>2.6</v>
      </c>
      <c r="G169" s="30">
        <v>1.7</v>
      </c>
      <c r="H169" s="30">
        <v>3.1</v>
      </c>
      <c r="I169" s="30">
        <v>3</v>
      </c>
      <c r="J169" s="30">
        <v>3.5</v>
      </c>
    </row>
    <row r="170" spans="1:10" ht="12.75" customHeight="1">
      <c r="A170" s="5" t="s">
        <v>31</v>
      </c>
      <c r="B170" s="10">
        <v>65.2</v>
      </c>
      <c r="C170" s="10">
        <v>77.5</v>
      </c>
      <c r="D170" s="7">
        <v>80.4</v>
      </c>
      <c r="E170" s="7">
        <v>87</v>
      </c>
      <c r="F170" s="7">
        <v>81.2</v>
      </c>
      <c r="G170" s="7">
        <v>56.9</v>
      </c>
      <c r="H170" s="7">
        <v>67</v>
      </c>
      <c r="I170" s="7">
        <v>69.2</v>
      </c>
      <c r="J170" s="7">
        <v>62.7</v>
      </c>
    </row>
    <row r="171" spans="1:10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ht="12.75" customHeight="1">
      <c r="A172" s="16" t="s">
        <v>32</v>
      </c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12.75" customHeight="1">
      <c r="A173" s="17" t="s">
        <v>10</v>
      </c>
      <c r="B173" s="38">
        <v>19.1</v>
      </c>
      <c r="C173" s="38">
        <v>18.7</v>
      </c>
      <c r="D173" s="30">
        <v>18.8</v>
      </c>
      <c r="E173" s="30">
        <v>19</v>
      </c>
      <c r="F173" s="30">
        <v>19</v>
      </c>
      <c r="G173" s="30">
        <v>12.3</v>
      </c>
      <c r="H173" s="30">
        <v>17.1</v>
      </c>
      <c r="I173" s="30">
        <v>15.6</v>
      </c>
      <c r="J173" s="30">
        <v>18.7</v>
      </c>
    </row>
    <row r="174" spans="1:10" ht="12.75" customHeight="1">
      <c r="A174" s="17" t="s">
        <v>11</v>
      </c>
      <c r="B174" s="38">
        <v>1.2</v>
      </c>
      <c r="C174" s="38">
        <v>1.6</v>
      </c>
      <c r="D174" s="30">
        <v>1.6</v>
      </c>
      <c r="E174" s="30">
        <v>1.7</v>
      </c>
      <c r="F174" s="30">
        <v>1.7</v>
      </c>
      <c r="G174" s="30">
        <v>1.4</v>
      </c>
      <c r="H174" s="30">
        <v>1.6</v>
      </c>
      <c r="I174" s="30">
        <v>1.1</v>
      </c>
      <c r="J174" s="30">
        <v>1.1</v>
      </c>
    </row>
    <row r="175" spans="1:10" ht="12.75" customHeight="1">
      <c r="A175" s="17" t="s">
        <v>12</v>
      </c>
      <c r="B175" s="38">
        <v>1.6</v>
      </c>
      <c r="C175" s="38">
        <v>2</v>
      </c>
      <c r="D175" s="30">
        <v>1.7</v>
      </c>
      <c r="E175" s="30">
        <v>1.1</v>
      </c>
      <c r="F175" s="30">
        <v>1.1</v>
      </c>
      <c r="G175" s="30">
        <v>0.9</v>
      </c>
      <c r="H175" s="30">
        <v>0.9</v>
      </c>
      <c r="I175" s="30">
        <v>0.8</v>
      </c>
      <c r="J175" s="30">
        <v>0.6</v>
      </c>
    </row>
    <row r="176" spans="1:10" ht="12.75" customHeight="1">
      <c r="A176" s="17" t="s">
        <v>13</v>
      </c>
      <c r="B176" s="38">
        <v>2.8</v>
      </c>
      <c r="C176" s="38">
        <v>3</v>
      </c>
      <c r="D176" s="30">
        <v>3.1</v>
      </c>
      <c r="E176" s="30">
        <v>2.6</v>
      </c>
      <c r="F176" s="30">
        <v>2</v>
      </c>
      <c r="G176" s="30">
        <v>1.2</v>
      </c>
      <c r="H176" s="30">
        <v>2.8</v>
      </c>
      <c r="I176" s="30">
        <v>4</v>
      </c>
      <c r="J176" s="30">
        <v>0.3</v>
      </c>
    </row>
    <row r="177" spans="1:10" ht="12.75" customHeight="1">
      <c r="A177" s="17" t="s">
        <v>14</v>
      </c>
      <c r="B177" s="38">
        <v>0.5</v>
      </c>
      <c r="C177" s="38">
        <v>-0.5</v>
      </c>
      <c r="D177" s="30">
        <v>-2</v>
      </c>
      <c r="E177" s="30">
        <v>-1.9</v>
      </c>
      <c r="F177" s="30">
        <v>12</v>
      </c>
      <c r="G177" s="30">
        <v>5</v>
      </c>
      <c r="H177" s="30">
        <v>1.4</v>
      </c>
      <c r="I177" s="30">
        <v>7.8</v>
      </c>
      <c r="J177" s="30">
        <v>3.1</v>
      </c>
    </row>
    <row r="178" spans="1:10" ht="12.75" customHeight="1">
      <c r="A178" s="17" t="s">
        <v>15</v>
      </c>
      <c r="B178" s="39">
        <v>17.4</v>
      </c>
      <c r="C178" s="39">
        <v>20.8</v>
      </c>
      <c r="D178" s="30">
        <v>18.2</v>
      </c>
      <c r="E178" s="30">
        <v>16.8</v>
      </c>
      <c r="F178" s="30">
        <v>16.5</v>
      </c>
      <c r="G178" s="30">
        <v>10.4</v>
      </c>
      <c r="H178" s="30">
        <v>10.1</v>
      </c>
      <c r="I178" s="30">
        <v>9.6</v>
      </c>
      <c r="J178" s="30">
        <v>9.6</v>
      </c>
    </row>
    <row r="179" spans="1:10" ht="12.75" customHeight="1">
      <c r="A179" s="17" t="s">
        <v>30</v>
      </c>
      <c r="B179" s="39" t="s">
        <v>37</v>
      </c>
      <c r="C179" s="39">
        <v>0.6</v>
      </c>
      <c r="D179" s="30">
        <v>0.6</v>
      </c>
      <c r="E179" s="30">
        <v>0.5</v>
      </c>
      <c r="F179" s="30">
        <v>0.6</v>
      </c>
      <c r="G179" s="30">
        <v>0.6</v>
      </c>
      <c r="H179" s="30">
        <v>0.6</v>
      </c>
      <c r="I179" s="30">
        <v>0.6</v>
      </c>
      <c r="J179" s="30">
        <v>0.6</v>
      </c>
    </row>
    <row r="180" spans="1:10" ht="12.75" customHeight="1">
      <c r="A180" s="17" t="s">
        <v>17</v>
      </c>
      <c r="B180" s="38">
        <v>0.2</v>
      </c>
      <c r="C180" s="38">
        <v>0.2</v>
      </c>
      <c r="D180" s="30">
        <v>0.2</v>
      </c>
      <c r="E180" s="30">
        <v>0.2</v>
      </c>
      <c r="F180" s="30">
        <v>0.3</v>
      </c>
      <c r="G180" s="30">
        <v>0.3</v>
      </c>
      <c r="H180" s="30">
        <v>0.2</v>
      </c>
      <c r="I180" s="30">
        <v>0.2</v>
      </c>
      <c r="J180" s="30">
        <v>0.2</v>
      </c>
    </row>
    <row r="181" spans="1:10" ht="12.75" customHeight="1">
      <c r="A181" s="17" t="s">
        <v>18</v>
      </c>
      <c r="B181" s="38">
        <v>1.2</v>
      </c>
      <c r="C181" s="38">
        <v>0.8</v>
      </c>
      <c r="D181" s="30">
        <v>0.7</v>
      </c>
      <c r="E181" s="30">
        <v>0.9</v>
      </c>
      <c r="F181" s="30">
        <v>0.8</v>
      </c>
      <c r="G181" s="30">
        <v>0.5</v>
      </c>
      <c r="H181" s="30">
        <v>1.2</v>
      </c>
      <c r="I181" s="30">
        <v>1.2</v>
      </c>
      <c r="J181" s="30">
        <v>1.9</v>
      </c>
    </row>
    <row r="182" spans="1:10" ht="12.75" customHeight="1">
      <c r="A182" s="5" t="s">
        <v>31</v>
      </c>
      <c r="B182" s="10">
        <v>42.3</v>
      </c>
      <c r="C182" s="10">
        <v>47.2</v>
      </c>
      <c r="D182" s="7">
        <v>42.9</v>
      </c>
      <c r="E182" s="7">
        <v>40.9</v>
      </c>
      <c r="F182" s="7">
        <v>54</v>
      </c>
      <c r="G182" s="7">
        <v>32.7</v>
      </c>
      <c r="H182" s="7">
        <v>35.9</v>
      </c>
      <c r="I182" s="7">
        <v>40.9</v>
      </c>
      <c r="J182" s="7">
        <v>36.1</v>
      </c>
    </row>
    <row r="183" spans="1:10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ht="12.75" customHeight="1">
      <c r="A184" s="16" t="s">
        <v>5</v>
      </c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2.75" customHeight="1">
      <c r="A185" s="17" t="s">
        <v>10</v>
      </c>
      <c r="B185" s="38">
        <v>24.8</v>
      </c>
      <c r="C185" s="38">
        <v>25.5</v>
      </c>
      <c r="D185" s="30">
        <v>22</v>
      </c>
      <c r="E185" s="30">
        <v>26.4</v>
      </c>
      <c r="F185" s="30">
        <v>15.7</v>
      </c>
      <c r="G185" s="30">
        <v>11.5</v>
      </c>
      <c r="H185" s="30">
        <v>12.6</v>
      </c>
      <c r="I185" s="30">
        <v>11.5</v>
      </c>
      <c r="J185" s="30">
        <v>12.4</v>
      </c>
    </row>
    <row r="186" spans="1:10" ht="12.75" customHeight="1">
      <c r="A186" s="17" t="s">
        <v>11</v>
      </c>
      <c r="B186" s="38">
        <v>2.8</v>
      </c>
      <c r="C186" s="38">
        <v>3.1</v>
      </c>
      <c r="D186" s="30">
        <v>3.1</v>
      </c>
      <c r="E186" s="30">
        <v>3</v>
      </c>
      <c r="F186" s="30">
        <v>3</v>
      </c>
      <c r="G186" s="30">
        <v>2</v>
      </c>
      <c r="H186" s="30">
        <v>3.1</v>
      </c>
      <c r="I186" s="30">
        <v>3</v>
      </c>
      <c r="J186" s="30">
        <v>3.3</v>
      </c>
    </row>
    <row r="187" spans="1:10" ht="12.75" customHeight="1">
      <c r="A187" s="17" t="s">
        <v>12</v>
      </c>
      <c r="B187" s="38">
        <v>2.8</v>
      </c>
      <c r="C187" s="38">
        <v>3</v>
      </c>
      <c r="D187" s="30">
        <v>2.3</v>
      </c>
      <c r="E187" s="30">
        <v>1.7</v>
      </c>
      <c r="F187" s="30">
        <v>0.9</v>
      </c>
      <c r="G187" s="30">
        <v>0.8</v>
      </c>
      <c r="H187" s="30">
        <v>0.8</v>
      </c>
      <c r="I187" s="30">
        <v>0.8</v>
      </c>
      <c r="J187" s="30">
        <v>0.6</v>
      </c>
    </row>
    <row r="188" spans="1:10" ht="12.75" customHeight="1">
      <c r="A188" s="17" t="s">
        <v>13</v>
      </c>
      <c r="B188" s="38">
        <v>-0.3</v>
      </c>
      <c r="C188" s="38">
        <v>0.2</v>
      </c>
      <c r="D188" s="30">
        <v>0.3</v>
      </c>
      <c r="E188" s="30">
        <v>0.8</v>
      </c>
      <c r="F188" s="30">
        <v>-0.2</v>
      </c>
      <c r="G188" s="30">
        <v>-1.1</v>
      </c>
      <c r="H188" s="30">
        <v>0.3</v>
      </c>
      <c r="I188" s="30">
        <v>-0.2</v>
      </c>
      <c r="J188" s="30">
        <v>0.3</v>
      </c>
    </row>
    <row r="189" spans="1:10" ht="12.75" customHeight="1">
      <c r="A189" s="17" t="s">
        <v>14</v>
      </c>
      <c r="B189" s="38">
        <v>0.8</v>
      </c>
      <c r="C189" s="38">
        <v>0.8</v>
      </c>
      <c r="D189" s="30">
        <v>0.6</v>
      </c>
      <c r="E189" s="30">
        <v>0.9</v>
      </c>
      <c r="F189" s="30">
        <v>1.9</v>
      </c>
      <c r="G189" s="30">
        <v>3.3</v>
      </c>
      <c r="H189" s="30">
        <v>14.5</v>
      </c>
      <c r="I189" s="30">
        <v>0.3</v>
      </c>
      <c r="J189" s="30">
        <v>5.9</v>
      </c>
    </row>
    <row r="190" spans="1:10" ht="12.75" customHeight="1">
      <c r="A190" s="17" t="s">
        <v>15</v>
      </c>
      <c r="B190" s="38">
        <v>9</v>
      </c>
      <c r="C190" s="38">
        <v>8.9</v>
      </c>
      <c r="D190" s="30">
        <v>8.4</v>
      </c>
      <c r="E190" s="30">
        <v>7</v>
      </c>
      <c r="F190" s="30">
        <v>6.2</v>
      </c>
      <c r="G190" s="30">
        <v>4.2</v>
      </c>
      <c r="H190" s="30">
        <v>5.4</v>
      </c>
      <c r="I190" s="30">
        <v>5.8</v>
      </c>
      <c r="J190" s="30">
        <v>5.8</v>
      </c>
    </row>
    <row r="191" spans="1:10" ht="12.75" customHeight="1">
      <c r="A191" s="17" t="s">
        <v>30</v>
      </c>
      <c r="B191" s="39" t="s">
        <v>37</v>
      </c>
      <c r="C191" s="39">
        <v>3.4</v>
      </c>
      <c r="D191" s="30">
        <v>3.3</v>
      </c>
      <c r="E191" s="30">
        <v>2.5</v>
      </c>
      <c r="F191" s="30">
        <v>2.6</v>
      </c>
      <c r="G191" s="30">
        <v>2.8</v>
      </c>
      <c r="H191" s="30">
        <v>2.8</v>
      </c>
      <c r="I191" s="30">
        <v>2.8</v>
      </c>
      <c r="J191" s="30">
        <v>2.8</v>
      </c>
    </row>
    <row r="192" spans="1:10" ht="12.75" customHeight="1">
      <c r="A192" s="17" t="s">
        <v>17</v>
      </c>
      <c r="B192" s="38">
        <v>1.1</v>
      </c>
      <c r="C192" s="38">
        <v>1.1</v>
      </c>
      <c r="D192" s="30">
        <v>1.1</v>
      </c>
      <c r="E192" s="30">
        <v>1</v>
      </c>
      <c r="F192" s="30">
        <v>0.8</v>
      </c>
      <c r="G192" s="30">
        <v>0.5</v>
      </c>
      <c r="H192" s="30">
        <v>0.8</v>
      </c>
      <c r="I192" s="30">
        <v>1.6</v>
      </c>
      <c r="J192" s="30">
        <v>1.8</v>
      </c>
    </row>
    <row r="193" spans="1:10" ht="12.75" customHeight="1">
      <c r="A193" s="17" t="s">
        <v>18</v>
      </c>
      <c r="B193" s="38">
        <v>6.4</v>
      </c>
      <c r="C193" s="38">
        <v>3.4</v>
      </c>
      <c r="D193" s="30">
        <v>3.7</v>
      </c>
      <c r="E193" s="30">
        <v>4.2</v>
      </c>
      <c r="F193" s="30">
        <v>4.7</v>
      </c>
      <c r="G193" s="30">
        <v>2.8</v>
      </c>
      <c r="H193" s="30">
        <v>3.3</v>
      </c>
      <c r="I193" s="30">
        <v>3.4</v>
      </c>
      <c r="J193" s="30">
        <v>3.6</v>
      </c>
    </row>
    <row r="194" spans="1:10" ht="12.75" customHeight="1">
      <c r="A194" s="5" t="s">
        <v>31</v>
      </c>
      <c r="B194" s="10">
        <v>33.9</v>
      </c>
      <c r="C194" s="10">
        <v>49.4</v>
      </c>
      <c r="D194" s="7">
        <v>44.8</v>
      </c>
      <c r="E194" s="7">
        <v>47.5</v>
      </c>
      <c r="F194" s="7">
        <v>35.6</v>
      </c>
      <c r="G194" s="7">
        <v>26.7</v>
      </c>
      <c r="H194" s="7">
        <v>43.5</v>
      </c>
      <c r="I194" s="7">
        <v>28.9</v>
      </c>
      <c r="J194" s="7">
        <v>36.5</v>
      </c>
    </row>
    <row r="195" spans="1:10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 ht="12.75" customHeight="1">
      <c r="A196" s="16" t="s">
        <v>33</v>
      </c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2.75" customHeight="1">
      <c r="A197" s="17" t="s">
        <v>10</v>
      </c>
      <c r="B197" s="38">
        <v>2.3</v>
      </c>
      <c r="C197" s="38">
        <v>3.7</v>
      </c>
      <c r="D197" s="30">
        <v>4.8</v>
      </c>
      <c r="E197" s="30">
        <v>5.4</v>
      </c>
      <c r="F197" s="30">
        <v>4.5</v>
      </c>
      <c r="G197" s="30">
        <v>2.6</v>
      </c>
      <c r="H197" s="30">
        <v>3.1</v>
      </c>
      <c r="I197" s="30">
        <v>3.3</v>
      </c>
      <c r="J197" s="30">
        <v>3.3</v>
      </c>
    </row>
    <row r="198" spans="1:10" ht="12.75" customHeight="1">
      <c r="A198" s="17" t="s">
        <v>11</v>
      </c>
      <c r="B198" s="38">
        <v>0</v>
      </c>
      <c r="C198" s="38">
        <v>0.3</v>
      </c>
      <c r="D198" s="30">
        <v>2</v>
      </c>
      <c r="E198" s="30">
        <v>2.2</v>
      </c>
      <c r="F198" s="30">
        <v>1.9</v>
      </c>
      <c r="G198" s="30">
        <v>1.2</v>
      </c>
      <c r="H198" s="30">
        <v>2.5</v>
      </c>
      <c r="I198" s="30">
        <v>3.1</v>
      </c>
      <c r="J198" s="30">
        <v>2.8</v>
      </c>
    </row>
    <row r="199" spans="1:10" ht="12.75" customHeight="1">
      <c r="A199" s="17" t="s">
        <v>12</v>
      </c>
      <c r="B199" s="38">
        <v>0.3</v>
      </c>
      <c r="C199" s="38">
        <v>0.8</v>
      </c>
      <c r="D199" s="30">
        <v>1.4</v>
      </c>
      <c r="E199" s="30">
        <v>0.6</v>
      </c>
      <c r="F199" s="30">
        <v>0.9</v>
      </c>
      <c r="G199" s="30">
        <v>0.6</v>
      </c>
      <c r="H199" s="30">
        <v>0.9</v>
      </c>
      <c r="I199" s="30">
        <v>0.9</v>
      </c>
      <c r="J199" s="30">
        <v>0.8</v>
      </c>
    </row>
    <row r="200" spans="1:10" ht="12.75" customHeight="1">
      <c r="A200" s="17" t="s">
        <v>13</v>
      </c>
      <c r="B200" s="38">
        <v>0.6</v>
      </c>
      <c r="C200" s="38">
        <v>2.2</v>
      </c>
      <c r="D200" s="30">
        <v>1.6</v>
      </c>
      <c r="E200" s="30">
        <v>5.6</v>
      </c>
      <c r="F200" s="30">
        <v>2.6</v>
      </c>
      <c r="G200" s="30">
        <v>-2.8</v>
      </c>
      <c r="H200" s="30">
        <v>4</v>
      </c>
      <c r="I200" s="30">
        <v>0.3</v>
      </c>
      <c r="J200" s="30">
        <v>1.4</v>
      </c>
    </row>
    <row r="201" spans="1:10" ht="12.75" customHeight="1">
      <c r="A201" s="17" t="s">
        <v>14</v>
      </c>
      <c r="B201" s="38">
        <v>0</v>
      </c>
      <c r="C201" s="38">
        <v>0.2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</row>
    <row r="202" spans="1:10" ht="12.75" customHeight="1">
      <c r="A202" s="17" t="s">
        <v>15</v>
      </c>
      <c r="B202" s="38">
        <v>31.4</v>
      </c>
      <c r="C202" s="38">
        <v>37.5</v>
      </c>
      <c r="D202" s="30">
        <v>33</v>
      </c>
      <c r="E202" s="30">
        <v>33.3</v>
      </c>
      <c r="F202" s="30">
        <v>33</v>
      </c>
      <c r="G202" s="30">
        <v>64.7</v>
      </c>
      <c r="H202" s="30">
        <v>51.3</v>
      </c>
      <c r="I202" s="30">
        <v>52.3</v>
      </c>
      <c r="J202" s="30">
        <v>60.7</v>
      </c>
    </row>
    <row r="203" spans="1:10" ht="12.75" customHeight="1">
      <c r="A203" s="17" t="s">
        <v>30</v>
      </c>
      <c r="B203" s="39" t="s">
        <v>37</v>
      </c>
      <c r="C203" s="39">
        <v>0</v>
      </c>
      <c r="D203" s="30">
        <v>0</v>
      </c>
      <c r="E203" s="30">
        <v>0.3</v>
      </c>
      <c r="F203" s="30">
        <v>0.3</v>
      </c>
      <c r="G203" s="30">
        <v>0.3</v>
      </c>
      <c r="H203" s="30">
        <v>0.3</v>
      </c>
      <c r="I203" s="30">
        <v>0.3</v>
      </c>
      <c r="J203" s="30">
        <v>0.5</v>
      </c>
    </row>
    <row r="204" spans="1:10" ht="12.75" customHeight="1">
      <c r="A204" s="17" t="s">
        <v>17</v>
      </c>
      <c r="B204" s="38">
        <v>0.2</v>
      </c>
      <c r="C204" s="38">
        <v>0.2</v>
      </c>
      <c r="D204" s="30">
        <v>0.3</v>
      </c>
      <c r="E204" s="30">
        <v>0.3</v>
      </c>
      <c r="F204" s="30">
        <v>0.3</v>
      </c>
      <c r="G204" s="30">
        <v>0.3</v>
      </c>
      <c r="H204" s="30">
        <v>0.5</v>
      </c>
      <c r="I204" s="30">
        <v>0.5</v>
      </c>
      <c r="J204" s="30">
        <v>0.5</v>
      </c>
    </row>
    <row r="205" spans="1:10" ht="12.75" customHeight="1">
      <c r="A205" s="17" t="s">
        <v>18</v>
      </c>
      <c r="B205" s="38">
        <v>0.2</v>
      </c>
      <c r="C205" s="38">
        <v>0.3</v>
      </c>
      <c r="D205" s="30">
        <v>0.3</v>
      </c>
      <c r="E205" s="30">
        <v>0.2</v>
      </c>
      <c r="F205" s="30">
        <v>0.3</v>
      </c>
      <c r="G205" s="30">
        <v>0.3</v>
      </c>
      <c r="H205" s="30">
        <v>0.8</v>
      </c>
      <c r="I205" s="30">
        <v>0.9</v>
      </c>
      <c r="J205" s="30">
        <v>1.2</v>
      </c>
    </row>
    <row r="206" spans="1:10" ht="12.75" customHeight="1">
      <c r="A206" s="5" t="s">
        <v>31</v>
      </c>
      <c r="B206" s="10">
        <v>36.9</v>
      </c>
      <c r="C206" s="10">
        <v>45.2</v>
      </c>
      <c r="D206" s="7">
        <v>43.4</v>
      </c>
      <c r="E206" s="7">
        <v>47.9</v>
      </c>
      <c r="F206" s="7">
        <v>43.9</v>
      </c>
      <c r="G206" s="7">
        <v>67.3</v>
      </c>
      <c r="H206" s="7">
        <v>63.5</v>
      </c>
      <c r="I206" s="7">
        <v>61.6</v>
      </c>
      <c r="J206" s="7">
        <v>71.1</v>
      </c>
    </row>
    <row r="207" spans="1:10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ht="12.75" customHeight="1">
      <c r="A208" s="16" t="s">
        <v>34</v>
      </c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ht="12.75" customHeight="1">
      <c r="A209" s="17" t="s">
        <v>10</v>
      </c>
      <c r="B209" s="38">
        <v>10</v>
      </c>
      <c r="C209" s="38">
        <v>9.2</v>
      </c>
      <c r="D209" s="30">
        <v>11.8</v>
      </c>
      <c r="E209" s="30">
        <v>14.2</v>
      </c>
      <c r="F209" s="30">
        <v>13.2</v>
      </c>
      <c r="G209" s="30">
        <v>11.4</v>
      </c>
      <c r="H209" s="30">
        <v>16.3</v>
      </c>
      <c r="I209" s="30">
        <v>21.9</v>
      </c>
      <c r="J209" s="30">
        <v>23</v>
      </c>
    </row>
    <row r="210" spans="1:10" ht="12.75" customHeight="1">
      <c r="A210" s="17" t="s">
        <v>11</v>
      </c>
      <c r="B210" s="38">
        <v>2.2</v>
      </c>
      <c r="C210" s="38">
        <v>2</v>
      </c>
      <c r="D210" s="30">
        <v>2.5</v>
      </c>
      <c r="E210" s="30">
        <v>2.8</v>
      </c>
      <c r="F210" s="30">
        <v>2.6</v>
      </c>
      <c r="G210" s="30">
        <v>2.2</v>
      </c>
      <c r="H210" s="30">
        <v>3.1</v>
      </c>
      <c r="I210" s="30">
        <v>3.7</v>
      </c>
      <c r="J210" s="30">
        <v>3.4</v>
      </c>
    </row>
    <row r="211" spans="1:10" ht="12.75" customHeight="1">
      <c r="A211" s="17" t="s">
        <v>12</v>
      </c>
      <c r="B211" s="38">
        <v>3.1</v>
      </c>
      <c r="C211" s="38">
        <v>4.2</v>
      </c>
      <c r="D211" s="30">
        <v>5</v>
      </c>
      <c r="E211" s="30">
        <v>4</v>
      </c>
      <c r="F211" s="30">
        <v>3.6</v>
      </c>
      <c r="G211" s="30">
        <v>3</v>
      </c>
      <c r="H211" s="30">
        <v>4</v>
      </c>
      <c r="I211" s="30">
        <v>4</v>
      </c>
      <c r="J211" s="30">
        <v>2.6</v>
      </c>
    </row>
    <row r="212" spans="1:10" ht="12.75" customHeight="1">
      <c r="A212" s="17" t="s">
        <v>13</v>
      </c>
      <c r="B212" s="38">
        <v>4.5</v>
      </c>
      <c r="C212" s="38">
        <v>5.5</v>
      </c>
      <c r="D212" s="30">
        <v>7.3</v>
      </c>
      <c r="E212" s="30">
        <v>5.1</v>
      </c>
      <c r="F212" s="30">
        <v>6.1</v>
      </c>
      <c r="G212" s="30">
        <v>2.8</v>
      </c>
      <c r="H212" s="30">
        <v>4.5</v>
      </c>
      <c r="I212" s="30">
        <v>10.9</v>
      </c>
      <c r="J212" s="30">
        <v>2.8</v>
      </c>
    </row>
    <row r="213" spans="1:10" ht="12.75" customHeight="1">
      <c r="A213" s="17" t="s">
        <v>14</v>
      </c>
      <c r="B213" s="38">
        <v>0.2</v>
      </c>
      <c r="C213" s="38">
        <v>0</v>
      </c>
      <c r="D213" s="30">
        <v>0.2</v>
      </c>
      <c r="E213" s="30">
        <v>0.2</v>
      </c>
      <c r="F213" s="30">
        <v>0.2</v>
      </c>
      <c r="G213" s="30">
        <v>0.3</v>
      </c>
      <c r="H213" s="30">
        <v>0.2</v>
      </c>
      <c r="I213" s="30">
        <v>1.4</v>
      </c>
      <c r="J213" s="30">
        <v>1</v>
      </c>
    </row>
    <row r="214" spans="1:10" ht="12.75" customHeight="1">
      <c r="A214" s="17" t="s">
        <v>15</v>
      </c>
      <c r="B214" s="38">
        <v>3.3</v>
      </c>
      <c r="C214" s="38">
        <v>3.4</v>
      </c>
      <c r="D214" s="30">
        <v>2.5</v>
      </c>
      <c r="E214" s="30">
        <v>2.4</v>
      </c>
      <c r="F214" s="30">
        <v>2</v>
      </c>
      <c r="G214" s="30">
        <v>2.3</v>
      </c>
      <c r="H214" s="30">
        <v>3</v>
      </c>
      <c r="I214" s="30">
        <v>3.9</v>
      </c>
      <c r="J214" s="30">
        <v>4.8</v>
      </c>
    </row>
    <row r="215" spans="1:10" ht="12.75" customHeight="1">
      <c r="A215" s="17" t="s">
        <v>30</v>
      </c>
      <c r="B215" s="39" t="s">
        <v>37</v>
      </c>
      <c r="C215" s="39">
        <v>0.3</v>
      </c>
      <c r="D215" s="30">
        <v>0.5</v>
      </c>
      <c r="E215" s="30">
        <v>0.5</v>
      </c>
      <c r="F215" s="30">
        <v>0.5</v>
      </c>
      <c r="G215" s="30">
        <v>0.5</v>
      </c>
      <c r="H215" s="30">
        <v>0.6</v>
      </c>
      <c r="I215" s="30">
        <v>0.6</v>
      </c>
      <c r="J215" s="30">
        <v>0.6</v>
      </c>
    </row>
    <row r="216" spans="1:10" ht="12.75" customHeight="1">
      <c r="A216" s="17" t="s">
        <v>17</v>
      </c>
      <c r="B216" s="38">
        <v>2.8</v>
      </c>
      <c r="C216" s="38">
        <v>3.4</v>
      </c>
      <c r="D216" s="30">
        <v>3.4</v>
      </c>
      <c r="E216" s="30">
        <v>4.2</v>
      </c>
      <c r="F216" s="30">
        <v>5.1</v>
      </c>
      <c r="G216" s="30">
        <v>4.7</v>
      </c>
      <c r="H216" s="30">
        <v>3.3</v>
      </c>
      <c r="I216" s="30">
        <v>3.3</v>
      </c>
      <c r="J216" s="30">
        <v>3.3</v>
      </c>
    </row>
    <row r="217" spans="1:10" ht="12.75" customHeight="1">
      <c r="A217" s="17" t="s">
        <v>18</v>
      </c>
      <c r="B217" s="38">
        <v>0.8</v>
      </c>
      <c r="C217" s="38">
        <v>0.5</v>
      </c>
      <c r="D217" s="30">
        <v>0.7</v>
      </c>
      <c r="E217" s="30">
        <v>0.6</v>
      </c>
      <c r="F217" s="30">
        <v>0.6</v>
      </c>
      <c r="G217" s="30">
        <v>0.6</v>
      </c>
      <c r="H217" s="30">
        <v>0.9</v>
      </c>
      <c r="I217" s="30">
        <v>1.4</v>
      </c>
      <c r="J217" s="30">
        <v>1.9</v>
      </c>
    </row>
    <row r="218" spans="1:10" ht="12.75" customHeight="1">
      <c r="A218" s="5" t="s">
        <v>31</v>
      </c>
      <c r="B218" s="10">
        <v>25.2</v>
      </c>
      <c r="C218" s="10">
        <v>28.5</v>
      </c>
      <c r="D218" s="7">
        <v>33.9</v>
      </c>
      <c r="E218" s="7">
        <v>34</v>
      </c>
      <c r="F218" s="7">
        <v>33.9</v>
      </c>
      <c r="G218" s="7">
        <v>27.7</v>
      </c>
      <c r="H218" s="7">
        <v>35.9</v>
      </c>
      <c r="I218" s="7">
        <v>51.2</v>
      </c>
      <c r="J218" s="7">
        <v>43.4</v>
      </c>
    </row>
    <row r="219" spans="1:10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 customHeight="1">
      <c r="A220" s="21" t="s">
        <v>19</v>
      </c>
      <c r="B220" s="40">
        <v>198.1294341958337</v>
      </c>
      <c r="C220" s="40">
        <v>247.8</v>
      </c>
      <c r="D220" s="40">
        <v>245.4</v>
      </c>
      <c r="E220" s="40">
        <v>257.2</v>
      </c>
      <c r="F220" s="40">
        <v>248.5</v>
      </c>
      <c r="G220" s="40">
        <v>211.3</v>
      </c>
      <c r="H220" s="40">
        <v>245.9</v>
      </c>
      <c r="I220" s="40">
        <v>251.8</v>
      </c>
      <c r="J220" s="40">
        <v>249.8</v>
      </c>
    </row>
    <row r="221" spans="1:10" ht="12.75" customHeight="1">
      <c r="A221" s="41"/>
      <c r="B221" s="42"/>
      <c r="C221" s="42"/>
      <c r="D221" s="42"/>
      <c r="E221" s="42"/>
      <c r="F221" s="42"/>
      <c r="G221" s="42"/>
      <c r="H221" s="42"/>
      <c r="I221" s="42"/>
      <c r="J221" s="42"/>
    </row>
    <row r="222" spans="1:10" ht="12.75" customHeight="1">
      <c r="A222" s="33"/>
      <c r="B222" s="34" t="s">
        <v>39</v>
      </c>
      <c r="C222" s="35"/>
      <c r="D222" s="35"/>
      <c r="E222" s="35"/>
      <c r="F222" s="35"/>
      <c r="G222" s="35"/>
      <c r="H222" s="36"/>
      <c r="I222" s="18"/>
      <c r="J222" s="18"/>
    </row>
    <row r="223" spans="1:10" ht="12.75" customHeight="1">
      <c r="A223" s="37" t="s">
        <v>24</v>
      </c>
      <c r="B223" s="34" t="s">
        <v>40</v>
      </c>
      <c r="C223" s="21"/>
      <c r="D223" s="21"/>
      <c r="E223" s="21"/>
      <c r="F223" s="21"/>
      <c r="G223" s="21"/>
      <c r="H223" s="25"/>
      <c r="I223" s="26"/>
      <c r="J223" s="26"/>
    </row>
    <row r="224" spans="1:10" ht="12.75" customHeight="1">
      <c r="A224" s="37" t="s">
        <v>26</v>
      </c>
      <c r="B224" s="34" t="s">
        <v>41</v>
      </c>
      <c r="C224" s="21"/>
      <c r="D224" s="21"/>
      <c r="E224" s="21"/>
      <c r="F224" s="21"/>
      <c r="G224" s="21"/>
      <c r="H224" s="25"/>
      <c r="I224" s="26"/>
      <c r="J224" s="26"/>
    </row>
    <row r="225" spans="1:10" ht="12.75" customHeight="1">
      <c r="A225" s="41"/>
      <c r="B225" s="42"/>
      <c r="C225" s="42"/>
      <c r="D225" s="42"/>
      <c r="E225" s="42"/>
      <c r="F225" s="42"/>
      <c r="G225" s="42"/>
      <c r="H225" s="42"/>
      <c r="I225" s="42"/>
      <c r="J225" s="42"/>
    </row>
    <row r="226" spans="1:10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2"/>
    </row>
    <row r="227" spans="1:10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2"/>
    </row>
    <row r="228" spans="1:10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2"/>
    </row>
  </sheetData>
  <sheetProtection/>
  <mergeCells count="6">
    <mergeCell ref="A155:J157"/>
    <mergeCell ref="A1:J3"/>
    <mergeCell ref="A37:J39"/>
    <mergeCell ref="A41:J43"/>
    <mergeCell ref="A110:J112"/>
    <mergeCell ref="A114:J1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2"/>
  <rowBreaks count="3" manualBreakCount="3">
    <brk id="40" max="9" man="1"/>
    <brk id="112" max="9" man="1"/>
    <brk id="1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jmuser</dc:creator>
  <cp:keywords/>
  <dc:description/>
  <cp:lastModifiedBy>Lawson, Kemide</cp:lastModifiedBy>
  <cp:lastPrinted>2014-12-02T10:30:47Z</cp:lastPrinted>
  <dcterms:created xsi:type="dcterms:W3CDTF">2012-11-06T11:10:18Z</dcterms:created>
  <dcterms:modified xsi:type="dcterms:W3CDTF">2015-01-14T09:56:40Z</dcterms:modified>
  <cp:category/>
  <cp:version/>
  <cp:contentType/>
  <cp:contentStatus/>
</cp:coreProperties>
</file>